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deme.intra\angers$\PROJETS\DEC_Partages\DEC_DRs_AAP RECYCLAGE\0-FR30_Recyclage des plastiques_volet 2\0-CDC ANNEXE doc contractualisation V2\1-Annexe volet technique et financier\Version du futur\"/>
    </mc:Choice>
  </mc:AlternateContent>
  <xr:revisionPtr revIDLastSave="0" documentId="13_ncr:1_{45C02D09-F971-4723-A4AE-4DF4E11A5567}" xr6:coauthVersionLast="47" xr6:coauthVersionMax="47" xr10:uidLastSave="{00000000-0000-0000-0000-000000000000}"/>
  <bookViews>
    <workbookView xWindow="-110" yWindow="-110" windowWidth="19420" windowHeight="10420" firstSheet="4" activeTab="6" xr2:uid="{00000000-000D-0000-FFFF-FFFF00000000}"/>
  </bookViews>
  <sheets>
    <sheet name="NOTICE" sheetId="1" r:id="rId1"/>
    <sheet name="A-Projet régénération tri prépa" sheetId="2" r:id="rId2"/>
    <sheet name="A-Projet incorporation" sheetId="3" r:id="rId3"/>
    <sheet name="B- Volet financier" sheetId="4" r:id="rId4"/>
    <sheet name="C- Plan de financement" sheetId="5" r:id="rId5"/>
    <sheet name="D-Déclaration Santé financière" sheetId="6" r:id="rId6"/>
    <sheet name="E- Compte résultat prévisionnel" sheetId="7" r:id="rId7"/>
  </sheets>
  <definedNames>
    <definedName name="_xlnm.Print_Area" localSheetId="5">'D-Déclaration Santé financière'!$A$1:$F$77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6" i="7" l="1"/>
  <c r="B38" i="7"/>
  <c r="B39" i="7" s="1"/>
  <c r="B34" i="7" l="1"/>
  <c r="C35" i="7" l="1"/>
  <c r="D35" i="7"/>
  <c r="E35" i="7"/>
  <c r="F35" i="7"/>
  <c r="B35" i="7"/>
  <c r="E102" i="4"/>
  <c r="E96" i="4"/>
  <c r="E89" i="4"/>
  <c r="E90" i="4" s="1"/>
  <c r="E86" i="4"/>
  <c r="E80" i="4"/>
  <c r="E75" i="4"/>
  <c r="E66" i="4"/>
  <c r="E65" i="4"/>
  <c r="E67" i="4" s="1"/>
  <c r="E60" i="4"/>
  <c r="E51" i="4"/>
  <c r="E30" i="4"/>
  <c r="E21" i="4"/>
  <c r="O55" i="2" l="1"/>
  <c r="N55" i="2"/>
  <c r="M55" i="2"/>
  <c r="L55" i="2"/>
  <c r="K55" i="2"/>
  <c r="J55" i="2"/>
  <c r="O49" i="2"/>
  <c r="N49" i="2"/>
  <c r="M49" i="2"/>
  <c r="L49" i="2"/>
  <c r="K49" i="2"/>
  <c r="J49" i="2"/>
  <c r="G49" i="2"/>
  <c r="F49" i="2"/>
  <c r="E49" i="2"/>
  <c r="D49" i="2"/>
  <c r="C49" i="2"/>
  <c r="B49" i="2"/>
  <c r="O43" i="2"/>
  <c r="N43" i="2"/>
  <c r="M43" i="2"/>
  <c r="L43" i="2"/>
  <c r="K43" i="2"/>
  <c r="J43" i="2"/>
  <c r="G28" i="2"/>
  <c r="F28" i="2"/>
  <c r="E28" i="2"/>
  <c r="D28" i="2"/>
  <c r="C28" i="2"/>
  <c r="B28" i="2"/>
  <c r="H27" i="2"/>
  <c r="H26" i="2"/>
  <c r="H25" i="2"/>
  <c r="H24" i="2"/>
  <c r="H23" i="2"/>
  <c r="H22" i="2"/>
  <c r="H21" i="2"/>
  <c r="H20" i="2"/>
  <c r="H19" i="2"/>
  <c r="H18" i="2"/>
  <c r="H17" i="2"/>
  <c r="H16" i="2"/>
  <c r="H15" i="2"/>
  <c r="H14" i="2"/>
  <c r="H13" i="2"/>
  <c r="H12" i="2"/>
  <c r="H11" i="2"/>
  <c r="H10" i="2"/>
  <c r="H9" i="2"/>
  <c r="H8" i="2"/>
  <c r="H7" i="2"/>
  <c r="C69" i="7"/>
  <c r="D69" i="7"/>
  <c r="E69" i="7"/>
  <c r="F69" i="7"/>
  <c r="B69" i="7"/>
  <c r="H28" i="2" l="1"/>
  <c r="B32" i="2" s="1"/>
  <c r="C38" i="7"/>
  <c r="C39" i="7" s="1"/>
  <c r="D38" i="7"/>
  <c r="D39" i="7" s="1"/>
  <c r="E38" i="7"/>
  <c r="E39" i="7" s="1"/>
  <c r="C37" i="7"/>
  <c r="D37" i="7"/>
  <c r="E37" i="7"/>
  <c r="F37" i="7"/>
  <c r="B37" i="7"/>
  <c r="C36" i="7"/>
  <c r="D36" i="7"/>
  <c r="E36" i="7"/>
  <c r="F36" i="7"/>
  <c r="C39" i="3"/>
  <c r="D39" i="3"/>
  <c r="E39" i="3"/>
  <c r="F39" i="3"/>
  <c r="G39" i="3"/>
  <c r="F38" i="7" s="1"/>
  <c r="F39" i="7" s="1"/>
  <c r="B39" i="3"/>
  <c r="C38" i="3"/>
  <c r="D38" i="3"/>
  <c r="E38" i="3"/>
  <c r="F38" i="3"/>
  <c r="G38" i="3"/>
  <c r="B38" i="3"/>
  <c r="C29" i="3"/>
  <c r="D29" i="3"/>
  <c r="E29" i="3"/>
  <c r="F29" i="3"/>
  <c r="G29" i="3"/>
  <c r="B29" i="3"/>
  <c r="C20" i="3"/>
  <c r="D20" i="3"/>
  <c r="E20" i="3"/>
  <c r="F20" i="3"/>
  <c r="G20" i="3"/>
  <c r="B20" i="3"/>
  <c r="C33" i="7"/>
  <c r="D33" i="7"/>
  <c r="E33" i="7"/>
  <c r="F33" i="7"/>
  <c r="B33" i="7"/>
  <c r="B31" i="7" s="1"/>
  <c r="D32" i="7"/>
  <c r="E32" i="7"/>
  <c r="F32" i="7"/>
  <c r="B32" i="7"/>
  <c r="B30" i="7"/>
  <c r="G45" i="7"/>
  <c r="G60" i="7"/>
  <c r="G61" i="7"/>
  <c r="D31" i="7" l="1"/>
  <c r="E31" i="7"/>
  <c r="C31" i="7"/>
  <c r="F31" i="7"/>
  <c r="G37" i="7"/>
  <c r="G33" i="7"/>
  <c r="G30" i="7"/>
  <c r="G34" i="7"/>
  <c r="G36" i="7"/>
  <c r="G32" i="7"/>
  <c r="G35" i="7"/>
  <c r="G38" i="7"/>
  <c r="G31" i="7" l="1"/>
  <c r="G39" i="7"/>
  <c r="B26" i="7" l="1"/>
  <c r="C7" i="5" l="1"/>
  <c r="C8" i="5"/>
  <c r="D8" i="5" s="1"/>
  <c r="C9" i="5"/>
  <c r="D9" i="5" s="1"/>
  <c r="C10" i="5"/>
  <c r="D10" i="5" s="1"/>
  <c r="C11" i="5"/>
  <c r="D11" i="5" s="1"/>
  <c r="C12" i="5"/>
  <c r="D12" i="5" s="1"/>
  <c r="C13" i="5"/>
  <c r="D13" i="5" s="1"/>
  <c r="C16" i="5"/>
  <c r="D16" i="5" s="1"/>
  <c r="C17" i="5"/>
  <c r="C18" i="5"/>
  <c r="B18" i="5"/>
  <c r="B17" i="5"/>
  <c r="B16" i="5"/>
  <c r="B14" i="5"/>
  <c r="B13" i="5"/>
  <c r="B12" i="5"/>
  <c r="B11" i="5"/>
  <c r="B10" i="5"/>
  <c r="B9" i="5"/>
  <c r="B8" i="5"/>
  <c r="B7" i="5"/>
  <c r="E46" i="7"/>
  <c r="E70" i="7" s="1"/>
  <c r="E63" i="7"/>
  <c r="D46" i="7"/>
  <c r="D70" i="7" s="1"/>
  <c r="D63" i="7"/>
  <c r="G65" i="7"/>
  <c r="F63" i="7"/>
  <c r="C63" i="7"/>
  <c r="C46" i="7"/>
  <c r="B63" i="7"/>
  <c r="G62" i="7"/>
  <c r="G59" i="7"/>
  <c r="G58" i="7"/>
  <c r="G57" i="7"/>
  <c r="G56" i="7"/>
  <c r="G55" i="7"/>
  <c r="G54" i="7"/>
  <c r="G53" i="7"/>
  <c r="G52" i="7"/>
  <c r="G51" i="7"/>
  <c r="G50" i="7"/>
  <c r="G49" i="7"/>
  <c r="F46" i="7"/>
  <c r="F70" i="7" s="1"/>
  <c r="B46" i="7"/>
  <c r="B70" i="7" s="1"/>
  <c r="G44" i="7"/>
  <c r="G43" i="7"/>
  <c r="B18" i="7"/>
  <c r="C18" i="7" s="1"/>
  <c r="D18" i="7" s="1"/>
  <c r="B42" i="7"/>
  <c r="B48" i="7" s="1"/>
  <c r="E46" i="6"/>
  <c r="E48" i="6"/>
  <c r="D46" i="6"/>
  <c r="D48" i="6"/>
  <c r="D34" i="6"/>
  <c r="E33" i="6"/>
  <c r="E34" i="6"/>
  <c r="D33" i="6"/>
  <c r="E24" i="6"/>
  <c r="D24" i="6"/>
  <c r="D26" i="6"/>
  <c r="C37" i="5"/>
  <c r="C32" i="5"/>
  <c r="C26" i="5"/>
  <c r="F29" i="7"/>
  <c r="E29" i="7"/>
  <c r="D29" i="7"/>
  <c r="C29" i="7"/>
  <c r="B29" i="7"/>
  <c r="D50" i="6"/>
  <c r="B28" i="7" l="1"/>
  <c r="E28" i="7"/>
  <c r="C67" i="7"/>
  <c r="C70" i="7"/>
  <c r="C14" i="5"/>
  <c r="D14" i="5" s="1"/>
  <c r="E15" i="4"/>
  <c r="G29" i="7"/>
  <c r="D67" i="7"/>
  <c r="G46" i="7"/>
  <c r="B27" i="7"/>
  <c r="G63" i="7"/>
  <c r="F67" i="7"/>
  <c r="E67" i="7"/>
  <c r="E18" i="7"/>
  <c r="F18" i="7" s="1"/>
  <c r="B67" i="7"/>
  <c r="C26" i="7"/>
  <c r="D28" i="7" l="1"/>
  <c r="C28" i="7"/>
  <c r="G28" i="7" s="1"/>
  <c r="C15" i="5"/>
  <c r="C19" i="5" s="1"/>
  <c r="G27" i="7"/>
  <c r="G67" i="7"/>
  <c r="B20" i="7"/>
  <c r="C42" i="7"/>
  <c r="C48" i="7" s="1"/>
  <c r="D26" i="7"/>
  <c r="D19" i="5" l="1"/>
  <c r="A19" i="5" s="1"/>
  <c r="A21" i="5" s="1"/>
  <c r="G19" i="7"/>
  <c r="B19" i="7" s="1"/>
  <c r="C44" i="5"/>
  <c r="C38" i="5" s="1"/>
  <c r="C43" i="5" s="1"/>
  <c r="E26" i="7"/>
  <c r="D42" i="7"/>
  <c r="D48" i="7" s="1"/>
  <c r="D19" i="7" l="1"/>
  <c r="C19" i="7"/>
  <c r="E19" i="7"/>
  <c r="F19" i="7"/>
  <c r="F26" i="7"/>
  <c r="F42" i="7" s="1"/>
  <c r="F48" i="7" s="1"/>
  <c r="E42" i="7"/>
  <c r="E4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MASSON Samuel</author>
    <author>BOURRY Axelle</author>
  </authors>
  <commentList>
    <comment ref="C21" authorId="0" shapeId="0" xr:uid="{00000000-0006-0000-0400-000001000000}">
      <text>
        <r>
          <rPr>
            <b/>
            <sz val="11"/>
            <color rgb="FF000000"/>
            <rFont val="Tahoma"/>
            <family val="2"/>
          </rPr>
          <t>A compléter</t>
        </r>
      </text>
    </comment>
    <comment ref="B40" authorId="1" shapeId="0" xr:uid="{99A43846-E21C-4087-B5D1-35B604F5DD9E}">
      <text>
        <r>
          <rPr>
            <sz val="9"/>
            <color indexed="81"/>
            <rFont val="Tahoma"/>
            <family val="2"/>
          </rPr>
          <t>Si un ou des crédit-baux sont en cours ou finalisés, veuillez transmettre les projets ou contrats, et à minima les coordonnées des crédit-bailleurs. 
Les investissements financés par les crédit-bailleurs doivent être indiqués dans l'onglet B-volet financier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BOURRY Axelle</author>
    <author>DRESCH Marlène</author>
  </authors>
  <commentList>
    <comment ref="A15" authorId="0" shapeId="0" xr:uid="{5FE8DEC7-62FA-4BE4-8FD5-E0E8BF78A6B1}">
      <text>
        <r>
          <rPr>
            <sz val="9"/>
            <color indexed="81"/>
            <rFont val="Tahoma"/>
            <family val="2"/>
          </rPr>
          <t>Cas standard : au prorata du coût
- 15 ans pour le génie civil
- 7 ans pour les équipements process</t>
        </r>
      </text>
    </comment>
    <comment ref="B25" authorId="0" shapeId="0" xr:uid="{095A7453-FA0D-44A0-98AF-00B5CE9EEAE1}">
      <text>
        <r>
          <rPr>
            <sz val="9"/>
            <color indexed="81"/>
            <rFont val="Tahoma"/>
            <family val="2"/>
          </rPr>
          <t xml:space="preserve">1ère année de MSI
</t>
        </r>
      </text>
    </comment>
    <comment ref="A26" authorId="0" shapeId="0" xr:uid="{0572EECC-2B57-4837-B345-689312B0AF20}">
      <text>
        <r>
          <rPr>
            <sz val="9"/>
            <color indexed="81"/>
            <rFont val="Tahoma"/>
            <family val="2"/>
          </rPr>
          <t>Indiqur les tonnages concernés par les achat de matière première et les tonnages concernés par les CA générés</t>
        </r>
      </text>
    </comment>
    <comment ref="A42" authorId="1" shapeId="0" xr:uid="{00000000-0006-0000-0600-000002000000}">
      <text>
        <r>
          <rPr>
            <b/>
            <sz val="10"/>
            <color rgb="FF000000"/>
            <rFont val="Tahoma"/>
            <family val="2"/>
          </rPr>
          <t>Ne pas intégrer :</t>
        </r>
        <r>
          <rPr>
            <sz val="10"/>
            <color rgb="FF000000"/>
            <rFont val="Tahoma"/>
            <family val="2"/>
          </rPr>
          <t xml:space="preserve">
- les reprises provisions pour risques et charges</t>
        </r>
        <r>
          <rPr>
            <sz val="10"/>
            <color rgb="FF000000"/>
            <rFont val="Tahoma"/>
            <family val="2"/>
          </rPr>
          <t xml:space="preserve">
- les produits financiers </t>
        </r>
        <r>
          <rPr>
            <sz val="10"/>
            <color rgb="FF000000"/>
            <rFont val="Tahoma"/>
            <family val="2"/>
          </rPr>
          <t xml:space="preserve">
- les produits exceptionnels</t>
        </r>
        <r>
          <rPr>
            <sz val="10"/>
            <color rgb="FF000000"/>
            <rFont val="Tahoma"/>
            <family val="2"/>
          </rPr>
          <t xml:space="preserve">
</t>
        </r>
      </text>
    </comment>
    <comment ref="A48" authorId="1" shapeId="0" xr:uid="{00000000-0006-0000-0600-000003000000}">
      <text>
        <r>
          <rPr>
            <b/>
            <sz val="10"/>
            <color rgb="FF000000"/>
            <rFont val="Tahoma"/>
            <family val="2"/>
          </rPr>
          <t>Ne pas intégrer :</t>
        </r>
        <r>
          <rPr>
            <sz val="10"/>
            <color rgb="FF000000"/>
            <rFont val="Tahoma"/>
            <family val="2"/>
          </rPr>
          <t xml:space="preserve">
- les amortissements</t>
        </r>
        <r>
          <rPr>
            <sz val="10"/>
            <color rgb="FF000000"/>
            <rFont val="Tahoma"/>
            <family val="2"/>
          </rPr>
          <t xml:space="preserve">
- les provisions pour risques et charges</t>
        </r>
        <r>
          <rPr>
            <sz val="10"/>
            <color rgb="FF000000"/>
            <rFont val="Tahoma"/>
            <family val="2"/>
          </rPr>
          <t xml:space="preserve">
- les charges financières  (intérêts de l'emprunt par exemple)</t>
        </r>
        <r>
          <rPr>
            <sz val="10"/>
            <color rgb="FF000000"/>
            <rFont val="Tahoma"/>
            <family val="2"/>
          </rPr>
          <t xml:space="preserve">
- les charges exceptionnelles</t>
        </r>
        <r>
          <rPr>
            <sz val="10"/>
            <color rgb="FF000000"/>
            <rFont val="Tahoma"/>
            <family val="2"/>
          </rPr>
          <t xml:space="preserve">
- l'impôt sur les sociétés</t>
        </r>
        <r>
          <rPr>
            <sz val="10"/>
            <color rgb="FF000000"/>
            <rFont val="Tahoma"/>
            <family val="2"/>
          </rPr>
          <t xml:space="preserve">
</t>
        </r>
      </text>
    </comment>
    <comment ref="A65" authorId="1" shapeId="0" xr:uid="{00000000-0006-0000-0600-000004000000}">
      <text>
        <r>
          <rPr>
            <sz val="10"/>
            <color rgb="FF000000"/>
            <rFont val="Arial"/>
            <family val="2"/>
          </rPr>
          <t>Subventions de fonctionnement uniquement</t>
        </r>
      </text>
    </comment>
  </commentList>
</comments>
</file>

<file path=xl/sharedStrings.xml><?xml version="1.0" encoding="utf-8"?>
<sst xmlns="http://schemas.openxmlformats.org/spreadsheetml/2006/main" count="536" uniqueCount="357">
  <si>
    <t>NOTICE de l'annexe 4 Volet 2 de l'Appel à projets "Recyclage des plastiques"</t>
  </si>
  <si>
    <t>Comment compléter le fichier ?</t>
  </si>
  <si>
    <t>Les cellules que vous devez compléter sont sur un fonds bleu clair comme suit :</t>
  </si>
  <si>
    <t xml:space="preserve">Tous les onglets A, B, C, D et E comportent des cellules à compléter. </t>
  </si>
  <si>
    <t>Pour les onglets A-Projet, ne remplissez que l'onglet qui correspond à votre projet (les 2 si votre projet couvre les 2)</t>
  </si>
  <si>
    <r>
      <t xml:space="preserve">A - DESCRIPTIF TECHNIQUE D'UN PROJET DE </t>
    </r>
    <r>
      <rPr>
        <b/>
        <u/>
        <sz val="20"/>
        <color rgb="FFC00000"/>
        <rFont val="Arial"/>
        <family val="2"/>
      </rPr>
      <t>TR</t>
    </r>
    <r>
      <rPr>
        <b/>
        <sz val="20"/>
        <color rgb="FFC00000"/>
        <rFont val="Arial"/>
        <family val="2"/>
      </rPr>
      <t xml:space="preserve">I et/ou </t>
    </r>
    <r>
      <rPr>
        <b/>
        <u/>
        <sz val="20"/>
        <color rgb="FFC00000"/>
        <rFont val="Arial"/>
        <family val="2"/>
      </rPr>
      <t>PREPARATION</t>
    </r>
    <r>
      <rPr>
        <b/>
        <sz val="20"/>
        <color rgb="FFC00000"/>
        <rFont val="Arial"/>
        <family val="2"/>
      </rPr>
      <t xml:space="preserve"> et/ou </t>
    </r>
    <r>
      <rPr>
        <b/>
        <u/>
        <sz val="20"/>
        <color rgb="FFC00000"/>
        <rFont val="Arial"/>
        <family val="2"/>
      </rPr>
      <t>REGENERATION/RECYCLAGE MECANIQUE</t>
    </r>
  </si>
  <si>
    <r>
      <t>EVOLUTION DES TONNAGES ENTRANTS</t>
    </r>
    <r>
      <rPr>
        <sz val="18"/>
        <color rgb="FFFFFFFF"/>
        <rFont val="Arial"/>
        <family val="2"/>
      </rPr>
      <t xml:space="preserve"> </t>
    </r>
    <r>
      <rPr>
        <sz val="14"/>
        <color rgb="FFFFFFFF"/>
        <rFont val="Arial"/>
        <family val="2"/>
      </rPr>
      <t>(à remplir pour le dépôt de projet avec les données estimées et à fournir au moment du solde de l'opération avec les données réelles)</t>
    </r>
  </si>
  <si>
    <t>AVANT PROJET</t>
  </si>
  <si>
    <t>APRES PROJET</t>
  </si>
  <si>
    <r>
      <t xml:space="preserve">NOM/NATURE DES FLUX ENTRANTS
</t>
    </r>
    <r>
      <rPr>
        <i/>
        <sz val="9"/>
        <color rgb="FF000000"/>
        <rFont val="Calibri"/>
        <family val="2"/>
      </rPr>
      <t>distinguer les flux par origine, client et/ou résine majoritaire par exemple</t>
    </r>
  </si>
  <si>
    <r>
      <rPr>
        <b/>
        <sz val="11"/>
        <color rgb="FFFF0000"/>
        <rFont val="Calibri"/>
        <family val="2"/>
      </rPr>
      <t>Tonnages entrants actuels</t>
    </r>
    <r>
      <rPr>
        <b/>
        <sz val="11"/>
        <color rgb="FFFF0000"/>
        <rFont val="Calibri"/>
        <family val="2"/>
      </rPr>
      <t xml:space="preserve">
</t>
    </r>
    <r>
      <rPr>
        <sz val="11"/>
        <color rgb="FF000000"/>
        <rFont val="Calibri"/>
        <family val="2"/>
      </rPr>
      <t>avant projet (t/an)</t>
    </r>
  </si>
  <si>
    <r>
      <rPr>
        <b/>
        <sz val="11"/>
        <color rgb="FFFF0000"/>
        <rFont val="Calibri"/>
        <family val="2"/>
      </rPr>
      <t>Tonnages entrants</t>
    </r>
    <r>
      <rPr>
        <b/>
        <sz val="11"/>
        <color rgb="FFFF0000"/>
        <rFont val="Calibri"/>
        <family val="2"/>
      </rPr>
      <t xml:space="preserve">
</t>
    </r>
    <r>
      <rPr>
        <sz val="11"/>
        <color rgb="FF000000"/>
        <rFont val="Calibri"/>
        <family val="2"/>
      </rPr>
      <t>après projet (t/an)
ANNEE 1</t>
    </r>
  </si>
  <si>
    <r>
      <rPr>
        <b/>
        <sz val="11"/>
        <color rgb="FFFF0000"/>
        <rFont val="Calibri"/>
        <family val="2"/>
      </rPr>
      <t>Tonnages entrants</t>
    </r>
    <r>
      <rPr>
        <b/>
        <sz val="11"/>
        <color rgb="FFFF0000"/>
        <rFont val="Calibri"/>
        <family val="2"/>
      </rPr>
      <t xml:space="preserve">
</t>
    </r>
    <r>
      <rPr>
        <sz val="11"/>
        <color rgb="FF000000"/>
        <rFont val="Calibri"/>
        <family val="2"/>
      </rPr>
      <t>après projet (t/an)
ANNEE 2</t>
    </r>
  </si>
  <si>
    <r>
      <rPr>
        <b/>
        <sz val="11"/>
        <color rgb="FFFF0000"/>
        <rFont val="Calibri"/>
        <family val="2"/>
      </rPr>
      <t>Tonnages entrants</t>
    </r>
    <r>
      <rPr>
        <b/>
        <sz val="11"/>
        <color rgb="FFFF0000"/>
        <rFont val="Calibri"/>
        <family val="2"/>
      </rPr>
      <t xml:space="preserve">
</t>
    </r>
    <r>
      <rPr>
        <sz val="11"/>
        <color rgb="FF000000"/>
        <rFont val="Calibri"/>
        <family val="2"/>
      </rPr>
      <t>après projet (t/an)
ANNEE 3</t>
    </r>
  </si>
  <si>
    <r>
      <rPr>
        <b/>
        <sz val="11"/>
        <color rgb="FFFF0000"/>
        <rFont val="Calibri"/>
        <family val="2"/>
      </rPr>
      <t>Tonnages entrants</t>
    </r>
    <r>
      <rPr>
        <b/>
        <sz val="11"/>
        <color rgb="FFFF0000"/>
        <rFont val="Calibri"/>
        <family val="2"/>
      </rPr>
      <t xml:space="preserve">
</t>
    </r>
    <r>
      <rPr>
        <sz val="11"/>
        <color rgb="FF000000"/>
        <rFont val="Calibri"/>
        <family val="2"/>
      </rPr>
      <t>après projet (t/an)
ANNEE 4</t>
    </r>
  </si>
  <si>
    <r>
      <rPr>
        <b/>
        <sz val="11"/>
        <color rgb="FFFF0000"/>
        <rFont val="Calibri"/>
        <family val="2"/>
      </rPr>
      <t>Tonnages entrants</t>
    </r>
    <r>
      <rPr>
        <b/>
        <sz val="11"/>
        <color rgb="FFFF0000"/>
        <rFont val="Calibri"/>
        <family val="2"/>
      </rPr>
      <t xml:space="preserve">
</t>
    </r>
    <r>
      <rPr>
        <sz val="11"/>
        <color rgb="FF000000"/>
        <rFont val="Calibri"/>
        <family val="2"/>
      </rPr>
      <t>après projet (t/an)
 ANNEE 5</t>
    </r>
  </si>
  <si>
    <r>
      <t>Tonnage</t>
    </r>
    <r>
      <rPr>
        <b/>
        <sz val="11"/>
        <color rgb="FF000000"/>
        <rFont val="Calibri"/>
        <family val="2"/>
      </rPr>
      <t>s</t>
    </r>
    <r>
      <rPr>
        <b/>
        <sz val="11"/>
        <color rgb="FFFF0000"/>
        <rFont val="Calibri"/>
        <family val="2"/>
      </rPr>
      <t xml:space="preserve"> supplémentaires</t>
    </r>
    <r>
      <rPr>
        <sz val="11"/>
        <color rgb="FF000000"/>
        <rFont val="Calibri"/>
        <family val="2"/>
      </rPr>
      <t xml:space="preserve"> traité</t>
    </r>
    <r>
      <rPr>
        <b/>
        <sz val="11"/>
        <color rgb="FF000000"/>
        <rFont val="Calibri"/>
        <family val="2"/>
      </rPr>
      <t xml:space="preserve">s </t>
    </r>
    <r>
      <rPr>
        <sz val="11"/>
        <color rgb="FF000000"/>
        <rFont val="Calibri"/>
        <family val="2"/>
      </rPr>
      <t>grâce au projet (t/an)
en ANNEE 5</t>
    </r>
  </si>
  <si>
    <t>Type de déchet entrant (ex : emballages industriels ou commerciaux…)</t>
  </si>
  <si>
    <t>Composition du flux (type(s) de résine et proportions, autres matières)</t>
  </si>
  <si>
    <t>Niveau de qualité entrante
Taux de refus réel ou estimé
(%)</t>
  </si>
  <si>
    <t>Nom et localisation des sites d'approvisionnement des déchets</t>
  </si>
  <si>
    <t>Prix des déchets (euros/t)</t>
  </si>
  <si>
    <t>Assurance des tonnages
après projet</t>
  </si>
  <si>
    <t>Type de déchet entrant _menu déroulant case I17</t>
  </si>
  <si>
    <t>Flux entrant 1</t>
  </si>
  <si>
    <t>ex : Entreprise X / Commune</t>
  </si>
  <si>
    <t>Agrofourniture</t>
  </si>
  <si>
    <t>Flux entrant 2</t>
  </si>
  <si>
    <t>Ameublement/décoration</t>
  </si>
  <si>
    <t>Flux entrant 3</t>
  </si>
  <si>
    <t>Bateau</t>
  </si>
  <si>
    <t>Flux entrant 4</t>
  </si>
  <si>
    <t>Batiment</t>
  </si>
  <si>
    <t>Flux entrant 5</t>
  </si>
  <si>
    <t>Bricolage/Jardinage</t>
  </si>
  <si>
    <t>Flux entrant 6</t>
  </si>
  <si>
    <t>Flux entrant 7</t>
  </si>
  <si>
    <t>Flux entrant 8</t>
  </si>
  <si>
    <t>Flux entrant 9</t>
  </si>
  <si>
    <t>Flux entrant 10</t>
  </si>
  <si>
    <t>Flux entrant 11</t>
  </si>
  <si>
    <t>Flux entrant 12</t>
  </si>
  <si>
    <t>Flux entrant 13</t>
  </si>
  <si>
    <t>Flux entrant 14</t>
  </si>
  <si>
    <t>Flux entrant 15</t>
  </si>
  <si>
    <t>Flux entrant 16</t>
  </si>
  <si>
    <t>Flux entrant 17</t>
  </si>
  <si>
    <t>Flux entrant 18</t>
  </si>
  <si>
    <t>Flux entrant 19</t>
  </si>
  <si>
    <t>Flux entrant 20</t>
  </si>
  <si>
    <t>…</t>
  </si>
  <si>
    <t>D3E</t>
  </si>
  <si>
    <t>Total</t>
  </si>
  <si>
    <t>Emballage industriel &amp; commerciaux</t>
  </si>
  <si>
    <t>Emballage ménager</t>
  </si>
  <si>
    <t>Emballage restauration</t>
  </si>
  <si>
    <t xml:space="preserve">Parmi les </t>
  </si>
  <si>
    <t>t/an supplémentaires visées par votre projet,</t>
  </si>
  <si>
    <t>Jouet</t>
  </si>
  <si>
    <t>quel est le tonnage que vous estimez actuellement éliminés par enfouissement ou incinération ? :</t>
  </si>
  <si>
    <t>t/an.</t>
  </si>
  <si>
    <t>Loisir/sport</t>
  </si>
  <si>
    <t>Textile sanitaire</t>
  </si>
  <si>
    <t>VHU</t>
  </si>
  <si>
    <t>Autres</t>
  </si>
  <si>
    <t>Bilan matière « matériaux sortants » à terme (colonnes "Avant projet" à ne pas remplir si création d’une unité) :</t>
  </si>
  <si>
    <r>
      <t>Matériau sortant 1 (à préciser :</t>
    </r>
    <r>
      <rPr>
        <sz val="10"/>
        <color rgb="FF000000"/>
        <rFont val="Calibri"/>
        <family val="2"/>
      </rPr>
      <t xml:space="preserve"> résine plastique du flux préparé ou de la MPR ou type de matériau en cas de tri entre plastique et autre matériau) </t>
    </r>
  </si>
  <si>
    <r>
      <t xml:space="preserve">Matériau sortant 2 (à préciser : </t>
    </r>
    <r>
      <rPr>
        <sz val="10"/>
        <color rgb="FF000000"/>
        <rFont val="Calibri"/>
        <family val="2"/>
      </rPr>
      <t xml:space="preserve">résine plastique du flux préparé ou de la MPR ou type de matériau en cas de tri entre plastique et autre matériau) </t>
    </r>
  </si>
  <si>
    <r>
      <t xml:space="preserve">Matériau sortant 3 (à préciser : </t>
    </r>
    <r>
      <rPr>
        <sz val="10"/>
        <color rgb="FF000000"/>
        <rFont val="Calibri"/>
        <family val="2"/>
      </rPr>
      <t xml:space="preserve">résine plastique du flux préparé ou de la MPR ou type de matériau en cas de tri entre plastique et autre matériau) </t>
    </r>
  </si>
  <si>
    <r>
      <t xml:space="preserve">Matériau sortant 4 (à préciser : </t>
    </r>
    <r>
      <rPr>
        <sz val="10"/>
        <color rgb="FF000000"/>
        <rFont val="Calibri"/>
        <family val="2"/>
      </rPr>
      <t xml:space="preserve">résine plastique du flux préparé ou de la MPR ou type de matériau en cas de tri entre plastique et autre matériau) </t>
    </r>
  </si>
  <si>
    <r>
      <t xml:space="preserve">Matériau sortant 5 (à préciser : </t>
    </r>
    <r>
      <rPr>
        <sz val="10"/>
        <color rgb="FF000000"/>
        <rFont val="Calibri"/>
        <family val="2"/>
      </rPr>
      <t xml:space="preserve">résine plastique du flux préparé ou de la MPR ou type de matériau en cas de tri entre plastique et autre matériau) </t>
    </r>
  </si>
  <si>
    <t>Refus 1</t>
  </si>
  <si>
    <t>Refus 2</t>
  </si>
  <si>
    <t>Refus 3</t>
  </si>
  <si>
    <r>
      <t>A - DESCRIPTIF TECHNIQUE D'UN PROJET D'</t>
    </r>
    <r>
      <rPr>
        <b/>
        <u/>
        <sz val="20"/>
        <color rgb="FFC00000"/>
        <rFont val="Arial"/>
        <family val="2"/>
      </rPr>
      <t>INCORPORATION</t>
    </r>
    <r>
      <rPr>
        <b/>
        <sz val="20"/>
        <color rgb="FFC00000"/>
        <rFont val="Arial"/>
        <family val="2"/>
      </rPr>
      <t xml:space="preserve"> de MPR</t>
    </r>
  </si>
  <si>
    <t>Descriptif du projet</t>
  </si>
  <si>
    <t>TOTAL</t>
  </si>
  <si>
    <t>Autre</t>
  </si>
  <si>
    <t xml:space="preserve"> (uniquement le tonnage de matières plastiques recyclées pouvant être acheté à un fournisseur de matière)</t>
  </si>
  <si>
    <t>Fournisseur(s) de la MPR incorporée dans le cadre du projet</t>
  </si>
  <si>
    <t>Si connu(s), type(s) de déchets à l'origine de la MPR incorporée dans le cadre du projet</t>
  </si>
  <si>
    <t>Résine 1 (préciser le type de résine ; ex : PE recyclé)</t>
  </si>
  <si>
    <t>Résine 2 (préciser le type de résine)</t>
  </si>
  <si>
    <t>Résine 3 (préciser le type de résine)</t>
  </si>
  <si>
    <t>Résine 4 (préciser le type de résine)</t>
  </si>
  <si>
    <t>Résine 5 (préciser le type de résine)</t>
  </si>
  <si>
    <t>Résine 6 (préciser le type de résine)</t>
  </si>
  <si>
    <t>Résine 7 (préciser le type de résine)</t>
  </si>
  <si>
    <t>B- VOLET FINANCIER</t>
  </si>
  <si>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</si>
  <si>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rgb="FF000000"/>
        <rFont val="Arial"/>
        <family val="2"/>
      </rPr>
      <t>ligne par ligne - chaque poste de dépense</t>
    </r>
    <r>
      <rPr>
        <sz val="10"/>
        <color rgb="FF000000"/>
        <rFont val="Arial"/>
        <family val="2"/>
      </rPr>
      <t>. 
2/ En fin de dépôt sur la plateforme ADEME : vous devrez recopier chacun des</t>
    </r>
    <r>
      <rPr>
        <b/>
        <sz val="10"/>
        <color rgb="FF000000"/>
        <rFont val="Arial"/>
        <family val="2"/>
      </rPr>
      <t xml:space="preserve"> totaux de catégories de dépenses</t>
    </r>
    <r>
      <rPr>
        <sz val="10"/>
        <color rgb="FF000000"/>
        <rFont val="Arial"/>
        <family val="2"/>
      </rPr>
      <t xml:space="preserve"> (ex : Equipements/investissements : Matériel informatique) dans l'onglet "Dépenses prévisionnelles" de la plateforme web de l'ADEME
3/ Lors du dépôt : vous devrez également </t>
    </r>
    <r>
      <rPr>
        <b/>
        <sz val="10"/>
        <color rgb="FF000000"/>
        <rFont val="Arial"/>
        <family val="2"/>
      </rPr>
      <t>déposer ce fichier complété</t>
    </r>
    <r>
      <rPr>
        <sz val="10"/>
        <color rgb="FF000000"/>
        <rFont val="Arial"/>
        <family val="2"/>
      </rPr>
      <t xml:space="preserve">, dans l'onglet "Ajout de documents" </t>
    </r>
  </si>
  <si>
    <t>Informations générales :</t>
  </si>
  <si>
    <t xml:space="preserve">Pour les projets d'incorporation : Matière principalement incorporée :    </t>
  </si>
  <si>
    <t>Matières Premières de Recyclage</t>
  </si>
  <si>
    <t xml:space="preserve">Pour les projets d'incorporation : Type d'incorporation :    </t>
  </si>
  <si>
    <t>Première incorporation de MPR</t>
  </si>
  <si>
    <t xml:space="preserve">Taille de l'entreprise :    </t>
  </si>
  <si>
    <t xml:space="preserve">Localisation :    </t>
  </si>
  <si>
    <t>Les notions de coût total et de dépenses éligibles sont définies à l'article 11.1 des règles générales. Elles sont présentées HTR : hors TVA récupérable auprès du Trésor Public.</t>
  </si>
  <si>
    <t>Lien vers les règles générales de l'ADEME</t>
  </si>
  <si>
    <t xml:space="preserve">Poste de dépenses : équipements / Investissements </t>
  </si>
  <si>
    <r>
      <t>Dépenses liées à l'</t>
    </r>
    <r>
      <rPr>
        <b/>
        <u/>
        <sz val="10"/>
        <color rgb="FF000000"/>
        <rFont val="Arial"/>
        <family val="2"/>
      </rPr>
      <t>acquisition de terrains</t>
    </r>
  </si>
  <si>
    <t>Acquisition, crédit-bail ou location</t>
  </si>
  <si>
    <t>Si location, 
durée (en mois)</t>
  </si>
  <si>
    <t xml:space="preserve"> Coût en € HTR</t>
  </si>
  <si>
    <t>Acquisition de terrain</t>
  </si>
  <si>
    <t>Choisir une valeur</t>
  </si>
  <si>
    <t>Autres dépenses à préciser</t>
  </si>
  <si>
    <t>Catégories de dépenses à reporter &gt;&gt;</t>
  </si>
  <si>
    <t>Equipements/investissements : Terrains</t>
  </si>
  <si>
    <r>
      <t xml:space="preserve">Dépenses liées aux </t>
    </r>
    <r>
      <rPr>
        <b/>
        <u/>
        <sz val="10"/>
        <color rgb="FF000000"/>
        <rFont val="Arial"/>
        <family val="2"/>
      </rPr>
      <t>aménagements et constructions</t>
    </r>
  </si>
  <si>
    <t>Aménagement - Voiries Réseaux Divers (VRD)</t>
  </si>
  <si>
    <t>Bâtiments</t>
  </si>
  <si>
    <t>Local technique (base vie)</t>
  </si>
  <si>
    <t>Equipements/investissements : Aménagements et constructions</t>
  </si>
  <si>
    <r>
      <t xml:space="preserve">Dépenses liées aux </t>
    </r>
    <r>
      <rPr>
        <b/>
        <u/>
        <sz val="10"/>
        <color rgb="FF000000"/>
        <rFont val="Arial"/>
        <family val="2"/>
      </rPr>
      <t>équipements de process</t>
    </r>
  </si>
  <si>
    <t>Equipement en pont bascule, contrôles d'accès ...</t>
  </si>
  <si>
    <t>Equipement mobile (compacteur, broyeur, chargeur casier) dédié et sur le site</t>
  </si>
  <si>
    <t>Equipements en convoyeurs</t>
  </si>
  <si>
    <t xml:space="preserve">Equipements en séparateurs (tri optique, trommel, …) </t>
  </si>
  <si>
    <t>Equipements en alvéoles de stockage</t>
  </si>
  <si>
    <t>Equipements de conditionnement : presse à balles, presse à paquet …</t>
  </si>
  <si>
    <t>Autres dépenses d'équipements de recyclage à préciser</t>
  </si>
  <si>
    <t>Equipements/investissements : Équipements process</t>
  </si>
  <si>
    <r>
      <t xml:space="preserve">Dépenses liées aux </t>
    </r>
    <r>
      <rPr>
        <b/>
        <u/>
        <sz val="10"/>
        <color rgb="FF000000"/>
        <rFont val="Arial"/>
        <family val="2"/>
      </rPr>
      <t>équipements de transport</t>
    </r>
  </si>
  <si>
    <t>Equipements en engins mobiles : chargeurs ….</t>
  </si>
  <si>
    <t>Equipements/investissements : Équipements de transport</t>
  </si>
  <si>
    <r>
      <t xml:space="preserve">Dépenses liées au </t>
    </r>
    <r>
      <rPr>
        <b/>
        <u/>
        <sz val="10"/>
        <color rgb="FF000000"/>
        <rFont val="Arial"/>
        <family val="2"/>
      </rPr>
      <t>matériel informatique</t>
    </r>
  </si>
  <si>
    <t>Ordinateurs</t>
  </si>
  <si>
    <t>Equipements/investissements : Matériel informatique</t>
  </si>
  <si>
    <r>
      <t xml:space="preserve">Dépenses liées aux </t>
    </r>
    <r>
      <rPr>
        <b/>
        <u/>
        <sz val="10"/>
        <color rgb="FF000000"/>
        <rFont val="Arial"/>
        <family val="2"/>
      </rPr>
      <t>logiciels et brevets</t>
    </r>
  </si>
  <si>
    <t xml:space="preserve">Logiciels </t>
  </si>
  <si>
    <t>Equipements/investissements : Logiciels et brevets</t>
  </si>
  <si>
    <r>
      <t>Dépenses liées à l'</t>
    </r>
    <r>
      <rPr>
        <b/>
        <u/>
        <sz val="10"/>
        <color rgb="FF000000"/>
        <rFont val="Arial"/>
        <family val="2"/>
      </rPr>
      <t>ingénierie</t>
    </r>
  </si>
  <si>
    <t>Maîtrise d'œuvre (MOE) - prestation externe</t>
  </si>
  <si>
    <t>Assistance à maîtrise d'ouvrage (AMO)</t>
  </si>
  <si>
    <t>Equipements/investissements : Ingénierie</t>
  </si>
  <si>
    <t>Dépenses directes de personnel (salaires chargés non environnés)</t>
  </si>
  <si>
    <r>
      <t xml:space="preserve">Dépenses de </t>
    </r>
    <r>
      <rPr>
        <b/>
        <u/>
        <sz val="10"/>
        <color rgb="FF000000"/>
        <rFont val="Arial"/>
        <family val="2"/>
      </rPr>
      <t>personnel</t>
    </r>
    <r>
      <rPr>
        <b/>
        <sz val="10"/>
        <color rgb="FF000000"/>
        <rFont val="Arial"/>
        <family val="2"/>
      </rPr>
      <t xml:space="preserve"> (salaires chargés non environnés)</t>
    </r>
  </si>
  <si>
    <t>% ETPT affecté à l'opération 
ou Mois/Homme ; Jour/Homme ; 
Heures/Homme</t>
  </si>
  <si>
    <t>Coût unitaire</t>
  </si>
  <si>
    <t>Coût en €</t>
  </si>
  <si>
    <t>Maîtrise d'œuvre (MOE) - réalisée en interne</t>
  </si>
  <si>
    <t>Dépenses directes de personnel</t>
  </si>
  <si>
    <t>Autres dépenses de fonctionnement</t>
  </si>
  <si>
    <r>
      <t xml:space="preserve">Dépenses liés à la </t>
    </r>
    <r>
      <rPr>
        <b/>
        <u/>
        <sz val="10"/>
        <color rgb="FF000000"/>
        <rFont val="Arial"/>
        <family val="2"/>
      </rPr>
      <t>certification des dépenses</t>
    </r>
  </si>
  <si>
    <t>Coût en € HTR</t>
  </si>
  <si>
    <t>Certification des dépenses</t>
  </si>
  <si>
    <t>Fonctionnement : Certification des dépenses</t>
  </si>
  <si>
    <t>Dépenses liées aux actions de formation et communication</t>
  </si>
  <si>
    <t>Formation</t>
  </si>
  <si>
    <t>Communication</t>
  </si>
  <si>
    <t>Fonctionnement : Prestations extérieures - Formation / Communication / Animation</t>
  </si>
  <si>
    <t>Autres dépenses de fonctions</t>
  </si>
  <si>
    <t>Fonctionnement : Autres dépenses</t>
  </si>
  <si>
    <t>C- SYNTHESE DES COÛTS ET
PLAN DE FINANCEMENT</t>
  </si>
  <si>
    <t>Synthèse des coûts et aides prévisionnelles demandées à l'ADEME</t>
  </si>
  <si>
    <t>DEPENSES</t>
  </si>
  <si>
    <t>COÛTS</t>
  </si>
  <si>
    <t>Montant maximum de l'aide ADEME avant analyse</t>
  </si>
  <si>
    <t>Autres dépenses de personnel</t>
  </si>
  <si>
    <t>TOTAL DES DEPENSES</t>
  </si>
  <si>
    <t xml:space="preserve">Aide demandée à l'ADEME :    </t>
  </si>
  <si>
    <t>Plan de financement</t>
  </si>
  <si>
    <t>Financeurs</t>
  </si>
  <si>
    <t>Montants escomptés</t>
  </si>
  <si>
    <t>Aides publiques</t>
  </si>
  <si>
    <t>ADEME</t>
  </si>
  <si>
    <t>Région</t>
  </si>
  <si>
    <t>BPI</t>
  </si>
  <si>
    <t>Sous-total Aides publiques</t>
  </si>
  <si>
    <t>Aides privées</t>
  </si>
  <si>
    <t>Certificats d'Economies d'Energie (CEE)</t>
  </si>
  <si>
    <t>Sous-total Aides privées</t>
  </si>
  <si>
    <t>Auto-financement</t>
  </si>
  <si>
    <t>Autofinancement</t>
  </si>
  <si>
    <t>Prêt</t>
  </si>
  <si>
    <t>Crédit-Bail</t>
  </si>
  <si>
    <t>Sous-total Autofinancement</t>
  </si>
  <si>
    <t xml:space="preserve">D- L'entreprise est-elle en difficulté au regard de la réglementation européenne ? </t>
  </si>
  <si>
    <t>VÉRIFICATION DES RATIOS FINANCIERS</t>
  </si>
  <si>
    <t>Liasse fiscale</t>
  </si>
  <si>
    <t>Exercice N</t>
  </si>
  <si>
    <t>Exercice N-1</t>
  </si>
  <si>
    <t>Capital social ou individuel</t>
  </si>
  <si>
    <t>DA</t>
  </si>
  <si>
    <t>Primes d'émission</t>
  </si>
  <si>
    <t>DB</t>
  </si>
  <si>
    <t>Ecarts de réévaluation</t>
  </si>
  <si>
    <t>DC</t>
  </si>
  <si>
    <t>Réserve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</si>
  <si>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</si>
  <si>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</si>
  <si>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</si>
  <si>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</si>
  <si>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</si>
  <si>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</si>
  <si>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</si>
  <si>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</si>
  <si>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</si>
  <si>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</si>
  <si>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</si>
  <si>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</si>
  <si>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</si>
  <si>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</si>
  <si>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</si>
  <si>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CAPITAUX PROPRES</t>
  </si>
  <si>
    <t>DL</t>
  </si>
  <si>
    <t>Vérification du critère A :</t>
  </si>
  <si>
    <t xml:space="preserve">Emprunts obligataires convertibles </t>
  </si>
  <si>
    <t>DS</t>
  </si>
  <si>
    <t>Autres emprunts obligataires</t>
  </si>
  <si>
    <t>DT</t>
  </si>
  <si>
    <t>Emprunts et dettes auprès établissements de crédit</t>
  </si>
  <si>
    <t>DU</t>
  </si>
  <si>
    <t>Emrpunts et dettes financières diverses</t>
  </si>
  <si>
    <t>DV</t>
  </si>
  <si>
    <t>EMPRUNTS A LA CLOTURE</t>
  </si>
  <si>
    <t>Ratio Emprunts/capitaux propres</t>
  </si>
  <si>
    <t>Chiffre d'affaires</t>
  </si>
  <si>
    <t>FL</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</si>
  <si>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</si>
  <si>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</si>
  <si>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</si>
  <si>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</si>
  <si>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</si>
  <si>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</si>
  <si>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</si>
  <si>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</si>
  <si>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</si>
  <si>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</si>
  <si>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</si>
  <si>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</si>
  <si>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</si>
  <si>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</si>
  <si>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</si>
  <si>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</si>
  <si>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</si>
  <si>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</si>
  <si>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GR</t>
  </si>
  <si>
    <t>Couverture des intérêts par l'EBITDA</t>
  </si>
  <si>
    <t>Vérification du critère E :</t>
  </si>
  <si>
    <t>DÉCLARATION SUR LA SANTÉ FINANCIÈRE</t>
  </si>
  <si>
    <t>Je soussigné,</t>
  </si>
  <si>
    <t xml:space="preserve">représentant légal ou dûment habilité de </t>
  </si>
  <si>
    <t xml:space="preserve">certifie que ma structure : </t>
  </si>
  <si>
    <r>
      <rPr>
        <b/>
        <sz val="11"/>
        <color rgb="FF000000"/>
        <rFont val="Arial"/>
        <family val="2"/>
      </rPr>
      <t>n'est pas</t>
    </r>
    <r>
      <rPr>
        <sz val="11"/>
        <color rgb="FF000000"/>
        <rFont val="Arial"/>
        <family val="2"/>
      </rPr>
      <t xml:space="preserve"> une</t>
    </r>
    <r>
      <rPr>
        <u/>
        <sz val="11"/>
        <color rgb="FF000000"/>
        <rFont val="Arial"/>
        <family val="2"/>
      </rPr>
      <t xml:space="preserve"> entreprise en difficulté</t>
    </r>
    <r>
      <rPr>
        <sz val="11"/>
        <color rgb="FF000000"/>
        <rFont val="Arial"/>
        <family val="2"/>
      </rPr>
      <t xml:space="preserve"> au sens de la réglementation communautaire (voir définition)</t>
    </r>
  </si>
  <si>
    <t>Pour une structure répondant à la définition d'entreprise en difficulté, précisez :</t>
  </si>
  <si>
    <t>est une entreprise devenue en difficulté au sens de la réglementation communautaire après le 01/01/2020 et avant le 30/06/2021</t>
  </si>
  <si>
    <t>est une entreprise devenue en difficulté au sens de la réglementation communautaire avant le 31/12/2019</t>
  </si>
  <si>
    <t xml:space="preserve">Si micro ou petite entreprise, précisez : </t>
  </si>
  <si>
    <r>
      <t xml:space="preserve">ne fait pas l'objet d'une procédure collective d'insolvabilité en vertu du droit national (sauvegarde, redressement ou liquidation judiciaires) </t>
    </r>
    <r>
      <rPr>
        <b/>
        <sz val="11"/>
        <color rgb="FF000000"/>
        <rFont val="Arial"/>
        <family val="2"/>
      </rPr>
      <t>ET</t>
    </r>
    <r>
      <rPr>
        <sz val="11"/>
        <color rgb="FF000000"/>
        <rFont val="Arial"/>
        <family val="2"/>
      </rPr>
      <t xml:space="preserve"> n'a pas bénéficié d'une aide au sauvetage ou d'une aide à la restructuration </t>
    </r>
  </si>
  <si>
    <t>Fait à :</t>
  </si>
  <si>
    <t>Le :</t>
  </si>
  <si>
    <t>DÉFINITION</t>
  </si>
  <si>
    <t xml:space="preserve">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 </t>
  </si>
  <si>
    <t>« entreprise en difficulté » : une entreprise remplissant au moins une des conditions suivantes :</t>
  </si>
  <si>
    <t>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t>
  </si>
  <si>
    <t>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t>
  </si>
  <si>
    <t>c) lorsque l'entreprise fait l'objet d'une procédure collective d'insolvabilité ou remplit, selon le droit national qui lui est applicable, les conditions de soumission à une procédure collective d'insolvabilité à la demande de ses créanciers ;</t>
  </si>
  <si>
    <t>d) lorsque l'entreprise a bénéficié d'une aide au sauvetage et n'a pas encore remboursé le prêt ou mis fin à la garantie, ou a bénéficié d'une aide à la restructuration et est toujours soumise à un plan de restructuration ;</t>
  </si>
  <si>
    <t>e) dans le cas d'une entreprise autre qu'une PME, lorsque depuis les deux exercices précédents:
           1) le ratio emprunts/capitaux propres de l'entreprise est supérieur à 7,5 ; et
           2) le ratio de couverture des intérêts de l'entreprise, calculé sur la base de l'EBITDA, est inférieur à 1,0.</t>
  </si>
  <si>
    <t>E- Compte d'exploitation prévisionnel</t>
  </si>
  <si>
    <t>Hypothèses comptables</t>
  </si>
  <si>
    <t>Taux d'imposition moyen</t>
  </si>
  <si>
    <t>Besoin de fonds de roulement</t>
  </si>
  <si>
    <t>jours de CA*/an</t>
  </si>
  <si>
    <t>Frais d'assurance</t>
  </si>
  <si>
    <t>de la VNC</t>
  </si>
  <si>
    <t>Chronique d'investissement</t>
  </si>
  <si>
    <t>1ère année d'investissement</t>
  </si>
  <si>
    <t>Dernière année d'investissement</t>
  </si>
  <si>
    <t>1ère année d'exploitation</t>
  </si>
  <si>
    <t>Durée de vie de l'investissement, ou à défaut, durée d'amortissement (ans)</t>
  </si>
  <si>
    <t>Année</t>
  </si>
  <si>
    <t>Montant</t>
  </si>
  <si>
    <t>%age de l'investissement dépensé à l'année N</t>
  </si>
  <si>
    <t>Pour toute l'usine</t>
  </si>
  <si>
    <t>(en €)</t>
  </si>
  <si>
    <t>ANNEE</t>
  </si>
  <si>
    <t>DONNEES TECHNIQUES</t>
  </si>
  <si>
    <t>%MPR</t>
  </si>
  <si>
    <t>PRODUITS D'EXPLOITATION</t>
  </si>
  <si>
    <t>Total Produits</t>
  </si>
  <si>
    <t>CHARGES D'EXPLOITATION</t>
  </si>
  <si>
    <t>Variation des stocks de matières premières ou de marchandises</t>
  </si>
  <si>
    <t>Achats non stockés (eau, énergie,…)</t>
  </si>
  <si>
    <t>Entretien et maintenance</t>
  </si>
  <si>
    <t>Traitement Transport déchets</t>
  </si>
  <si>
    <t>Assurance</t>
  </si>
  <si>
    <t>Autres services exterieurs</t>
  </si>
  <si>
    <t>Charges de personnel</t>
  </si>
  <si>
    <t>Total Charges</t>
  </si>
  <si>
    <t>Subvention d'exploitation</t>
  </si>
  <si>
    <t>Excédent brut d'exploitation (EBE)</t>
  </si>
  <si>
    <t>Origine
"post consommation" 
ou "pré-consommation"</t>
  </si>
  <si>
    <t>Chiffre d'Affaires produit 1</t>
  </si>
  <si>
    <t>Chiffre d'Affaires produit 2</t>
  </si>
  <si>
    <t>Régénération : Matières entrantes en année 0 (en tonnes)</t>
  </si>
  <si>
    <t>Régénération : Matières entrantes supplémentaire sur la nouvelle installation (en tonnes)</t>
  </si>
  <si>
    <t>Régénération : Matières entrantes totales (en tonnes)</t>
  </si>
  <si>
    <t>Régénération : Matières sortantes en année 0 (en tonnes)</t>
  </si>
  <si>
    <t>Régénération : Matières sortantes supplémentaire sur la nouvelle installation (en tonnes)</t>
  </si>
  <si>
    <t>Incorporation : MPR utilisées en année 0 (en tonnes)</t>
  </si>
  <si>
    <t>Incorporation : MPR utilisées supplémentaire sur la nouvelle installation (en tonnes)</t>
  </si>
  <si>
    <t>Incorporation : Sortant total</t>
  </si>
  <si>
    <t>Achats de matières premières ou de marchandises produit 1</t>
  </si>
  <si>
    <t>Achats de matières premières ou de marchandises produit 2</t>
  </si>
  <si>
    <t>(Renommer si besoin, mais ne pas rajouter de lignes)</t>
  </si>
  <si>
    <t>Autres produits (aide à l'OPEX / subvention de fonctionnement)</t>
  </si>
  <si>
    <r>
      <rPr>
        <b/>
        <sz val="11"/>
        <color rgb="FFFF0000"/>
        <rFont val="Calibri"/>
        <family val="2"/>
      </rPr>
      <t xml:space="preserve">Tonnages sortants
</t>
    </r>
    <r>
      <rPr>
        <sz val="11"/>
        <color rgb="FF000000"/>
        <rFont val="Calibri"/>
        <family val="2"/>
      </rPr>
      <t>après projet (t/an)
ANNEE 2</t>
    </r>
  </si>
  <si>
    <r>
      <rPr>
        <b/>
        <sz val="11"/>
        <color rgb="FFFF0000"/>
        <rFont val="Calibri"/>
        <family val="2"/>
      </rPr>
      <t xml:space="preserve">Tonnages sortants
</t>
    </r>
    <r>
      <rPr>
        <sz val="11"/>
        <color rgb="FF000000"/>
        <rFont val="Calibri"/>
        <family val="2"/>
      </rPr>
      <t>après projet (t/an)
ANNEE 1</t>
    </r>
  </si>
  <si>
    <r>
      <rPr>
        <b/>
        <sz val="11"/>
        <color rgb="FFFF0000"/>
        <rFont val="Calibri"/>
        <family val="2"/>
      </rPr>
      <t xml:space="preserve">Tonnages sortants actuels
</t>
    </r>
    <r>
      <rPr>
        <sz val="11"/>
        <color rgb="FF000000"/>
        <rFont val="Calibri"/>
        <family val="2"/>
      </rPr>
      <t>avant projet (t/an)</t>
    </r>
  </si>
  <si>
    <r>
      <rPr>
        <b/>
        <sz val="11"/>
        <color rgb="FFFF0000"/>
        <rFont val="Calibri"/>
        <family val="2"/>
      </rPr>
      <t xml:space="preserve">Tonnages entrants
</t>
    </r>
    <r>
      <rPr>
        <sz val="11"/>
        <color rgb="FF000000"/>
        <rFont val="Calibri"/>
        <family val="2"/>
      </rPr>
      <t>sortant projet (t/an)
ANNEE 3</t>
    </r>
  </si>
  <si>
    <r>
      <rPr>
        <b/>
        <sz val="11"/>
        <color rgb="FFFF0000"/>
        <rFont val="Calibri"/>
        <family val="2"/>
      </rPr>
      <t xml:space="preserve">Tonnages sortants
</t>
    </r>
    <r>
      <rPr>
        <sz val="11"/>
        <color rgb="FF000000"/>
        <rFont val="Calibri"/>
        <family val="2"/>
      </rPr>
      <t>après projet (t/an)
ANNEE 4</t>
    </r>
  </si>
  <si>
    <r>
      <rPr>
        <b/>
        <sz val="11"/>
        <color rgb="FFFF0000"/>
        <rFont val="Calibri"/>
        <family val="2"/>
      </rPr>
      <t xml:space="preserve">Tonnages sortants
</t>
    </r>
    <r>
      <rPr>
        <sz val="11"/>
        <color rgb="FF000000"/>
        <rFont val="Calibri"/>
        <family val="2"/>
      </rPr>
      <t>après projet (t/an)
 ANNEE 5</t>
    </r>
  </si>
  <si>
    <t>RECYCLAGE</t>
  </si>
  <si>
    <t>INSTALLATION DE STOCKAGE (ENFOUISSEMENT)</t>
  </si>
  <si>
    <t>NON RECYCLEE</t>
  </si>
  <si>
    <t>REEMPLOI (cas spécifique ex: textile) Justifier</t>
  </si>
  <si>
    <t>Refus</t>
  </si>
  <si>
    <t>Régénération : Matières sortantes totales hors refus (en tonnes)</t>
  </si>
  <si>
    <r>
      <rPr>
        <b/>
        <sz val="11"/>
        <color rgb="FFFF0000"/>
        <rFont val="Calibri"/>
        <family val="2"/>
      </rPr>
      <t xml:space="preserve">Tonnage annuel incorporé
</t>
    </r>
    <r>
      <rPr>
        <sz val="11"/>
        <color rgb="FF000000"/>
        <rFont val="Calibri"/>
        <family val="2"/>
      </rPr>
      <t>avant projet (t/an)</t>
    </r>
  </si>
  <si>
    <r>
      <t xml:space="preserve">NOM/NATURE DES FLUX SORTANTS
</t>
    </r>
    <r>
      <rPr>
        <i/>
        <sz val="9"/>
        <color rgb="FF000000"/>
        <rFont val="Calibri"/>
        <family val="2"/>
      </rPr>
      <t>distinguer les flux par origine, client et/ou résine majoritaire par exemple</t>
    </r>
  </si>
  <si>
    <t>MATIERE PREMIERE VIERGE</t>
  </si>
  <si>
    <t>MATIERE PREMIERE RECYCLEE</t>
  </si>
  <si>
    <t>CHUTES INTERNES</t>
  </si>
  <si>
    <t>Incorporation : MPV</t>
  </si>
  <si>
    <t>TOTAL GENERAL</t>
  </si>
  <si>
    <t>Taux d'emprunt estimé</t>
  </si>
  <si>
    <t>Durée d'emprunt estimée</t>
  </si>
  <si>
    <t>Poste de dépenses : acquisiton, aménagement et travaux</t>
  </si>
  <si>
    <t>Nombre ETP</t>
  </si>
  <si>
    <t>Salaire moyen estimé par salarié</t>
  </si>
  <si>
    <r>
      <t xml:space="preserve">NOM/NATURE DES FLUX 
</t>
    </r>
    <r>
      <rPr>
        <i/>
        <sz val="9"/>
        <color rgb="FF000000"/>
        <rFont val="Calibri"/>
        <family val="2"/>
      </rPr>
      <t>distinguer les flux par origine, client et/ou résine majoritaire par exemple</t>
    </r>
  </si>
  <si>
    <t>Régénération : Prix moyen de revente MPR à la tonne</t>
  </si>
  <si>
    <t>Estimation des tonnages actuellement enfouis ou incinérés pour les tonnages supplémentaires</t>
  </si>
  <si>
    <r>
      <t xml:space="preserve">EVOLUTION DES TONNAGES SORTANTS </t>
    </r>
    <r>
      <rPr>
        <sz val="14"/>
        <color rgb="FFFFFFFF"/>
        <rFont val="Arial"/>
        <family val="2"/>
      </rPr>
      <t>(à remplir pour le dépôt de projet avec les données estimées)</t>
    </r>
  </si>
  <si>
    <t>Détail des dépenses (les dépenses non précisées ne seront pas éligibles)</t>
  </si>
  <si>
    <t>Incorporation : Rebuts</t>
  </si>
  <si>
    <t>taxes et versements assimilés, hors IS</t>
  </si>
  <si>
    <t>Compte d'exploitation prévisionnel au borne du projet</t>
  </si>
  <si>
    <t>Année de démarrage du compte de résultat</t>
  </si>
  <si>
    <t>Tonnage annuel de matières plastiques recyclées externes incorporé visé par le projet :</t>
  </si>
  <si>
    <r>
      <rPr>
        <b/>
        <sz val="11"/>
        <color rgb="FFFF0000"/>
        <rFont val="Calibri"/>
        <family val="2"/>
      </rPr>
      <t xml:space="preserve">Tonnage annuel  prévisionnel incorporé
</t>
    </r>
    <r>
      <rPr>
        <sz val="11"/>
        <color rgb="FF000000"/>
        <rFont val="Calibri"/>
        <family val="2"/>
      </rPr>
      <t>après projet (t/an)
ANNEE 1</t>
    </r>
  </si>
  <si>
    <r>
      <rPr>
        <b/>
        <sz val="11"/>
        <color rgb="FFFF0000"/>
        <rFont val="Calibri"/>
        <family val="2"/>
      </rPr>
      <t xml:space="preserve">Tonnage annuel  prévisionnel incorporé
</t>
    </r>
    <r>
      <rPr>
        <sz val="11"/>
        <color rgb="FF000000"/>
        <rFont val="Calibri"/>
        <family val="2"/>
      </rPr>
      <t>après projet (t/an)
ANNEE 2</t>
    </r>
  </si>
  <si>
    <r>
      <rPr>
        <b/>
        <sz val="11"/>
        <color rgb="FFFF0000"/>
        <rFont val="Calibri"/>
        <family val="2"/>
      </rPr>
      <t xml:space="preserve">Tonnage annuel prévisionnel incorporé
</t>
    </r>
    <r>
      <rPr>
        <sz val="11"/>
        <color rgb="FF000000"/>
        <rFont val="Calibri"/>
        <family val="2"/>
      </rPr>
      <t>sortant projet (t/an)
ANNEE 3</t>
    </r>
  </si>
  <si>
    <r>
      <rPr>
        <b/>
        <sz val="11"/>
        <color rgb="FFFF0000"/>
        <rFont val="Calibri"/>
        <family val="2"/>
      </rPr>
      <t xml:space="preserve">Tonnage annuel prévisionnel incorporé
</t>
    </r>
    <r>
      <rPr>
        <sz val="11"/>
        <color rgb="FF000000"/>
        <rFont val="Calibri"/>
        <family val="2"/>
      </rPr>
      <t>après projet (t/an)
ANNEE 4</t>
    </r>
  </si>
  <si>
    <r>
      <rPr>
        <b/>
        <sz val="11"/>
        <color rgb="FFFF0000"/>
        <rFont val="Calibri"/>
        <family val="2"/>
      </rPr>
      <t xml:space="preserve">Tonnage annuel prévisionnel incorporé
</t>
    </r>
    <r>
      <rPr>
        <sz val="11"/>
        <color rgb="FF000000"/>
        <rFont val="Calibri"/>
        <family val="2"/>
      </rPr>
      <t>après projet (t/an)
 ANNEE 5</t>
    </r>
  </si>
  <si>
    <t>L'inflation est-elle prise en compte dans le compte de résultat présenté ci-dessous ?</t>
  </si>
  <si>
    <t>Oui/Non</t>
  </si>
  <si>
    <t>VALORISATION ENERGETIQUE</t>
  </si>
  <si>
    <t xml:space="preserve">Attention, ce paramètre a une influence sur le taux d'aide maximum, à justifier </t>
  </si>
  <si>
    <t>A justifier pour les filiales (existantes ou en création)</t>
  </si>
  <si>
    <t>Zone AFR</t>
  </si>
  <si>
    <t>Grande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</si>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</sst>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164" formatCode="#,##0.0&quot; t/an&quot;"/>
    <numFmt numFmtId="165" formatCode="0.0%"/>
    <numFmt numFmtId="166" formatCode="&quot; &quot;* #,##0&quot; &quot;[$€-40C]&quot; &quot;;&quot;-&quot;* #,##0&quot; &quot;[$€-40C]&quot; &quot;;&quot; &quot;* &quot;-&quot;#&quot; &quot;[$€-40C]&quot; &quot;;&quot; &quot;@&quot; &quot;"/>
    <numFmt numFmtId="167" formatCode="#,##0.00&quot; &quot;[$€-40C]"/>
    <numFmt numFmtId="168" formatCode="&quot; &quot;* #,##0.00&quot; &quot;[$€-40C]&quot; &quot;;&quot;-&quot;* #,##0.00&quot; &quot;[$€-40C]&quot; &quot;;&quot; &quot;* &quot;-&quot;#&quot; &quot;[$€-40C]&quot; &quot;;&quot; &quot;@&quot; &quot;"/>
    <numFmt numFmtId="169" formatCode="#,##0&quot; &quot;;&quot;-&quot;#,##0&quot; &quot;"/>
    <numFmt numFmtId="170" formatCode="#,##0.00&quot; &quot;;&quot;-&quot;#,##0.00&quot; &quot;"/>
    <numFmt numFmtId="171" formatCode="0&quot; ans&quot;"/>
    <numFmt numFmtId="172" formatCode="&quot; &quot;* #,##0.00&quot;   &quot;;&quot;-&quot;* #,##0.00&quot;   &quot;;&quot; &quot;* &quot;-&quot;#&quot;   &quot;;&quot; &quot;@&quot; &quot;"/>
    <numFmt numFmtId="173" formatCode="0.0"/>
    <numFmt numFmtId="174" formatCode="&quot; &quot;* #,##0.00&quot; &quot;;&quot;-&quot;* #,##0.00&quot; &quot;;&quot; &quot;* &quot;-&quot;#&quot; &quot;;&quot; &quot;@&quot; &quot;"/>
  </numFmts>
  <fonts count="61" x14ac:knownFonts="1">
    <font>
      <sz val="11"/>
      <color rgb="FF000000"/>
      <name val="Calibri"/>
      <family val="2"/>
    </font>
    <font>
      <sz val="11"/>
      <color rgb="FF000000"/>
      <name val="Calibri"/>
      <family val="2"/>
    </font>
    <font>
      <i/>
      <sz val="11"/>
      <color rgb="FF808080"/>
      <name val="Calibri"/>
      <family val="2"/>
    </font>
    <font>
      <sz val="11"/>
      <color rgb="FF9C0006"/>
      <name val="Calibri"/>
      <family val="2"/>
    </font>
    <font>
      <sz val="11"/>
      <color rgb="FFFFFFFF"/>
      <name val="Calibri"/>
      <family val="2"/>
    </font>
    <font>
      <sz val="11"/>
      <color rgb="FFFF0000"/>
      <name val="Calibri"/>
      <family val="2"/>
    </font>
    <font>
      <u/>
      <sz val="11"/>
      <color rgb="FF0563C1"/>
      <name val="Calibri"/>
      <family val="2"/>
    </font>
    <font>
      <sz val="10"/>
      <color rgb="FF000000"/>
      <name val="Arial"/>
      <family val="2"/>
    </font>
    <font>
      <sz val="11"/>
      <color rgb="FF000000"/>
      <name val="Arial"/>
      <family val="2"/>
    </font>
    <font>
      <b/>
      <sz val="20"/>
      <color rgb="FFC00000"/>
      <name val="Arial"/>
      <family val="2"/>
    </font>
    <font>
      <b/>
      <sz val="16"/>
      <color rgb="FFC00000"/>
      <name val="Arial"/>
      <family val="2"/>
    </font>
    <font>
      <b/>
      <sz val="18"/>
      <color rgb="FFFFFFFF"/>
      <name val="Arial"/>
      <family val="2"/>
    </font>
    <font>
      <b/>
      <sz val="11"/>
      <color rgb="FF000000"/>
      <name val="Calibri"/>
      <family val="2"/>
    </font>
    <font>
      <b/>
      <u/>
      <sz val="20"/>
      <color rgb="FFC00000"/>
      <name val="Arial"/>
      <family val="2"/>
    </font>
    <font>
      <sz val="18"/>
      <color rgb="FFFFFFFF"/>
      <name val="Arial"/>
      <family val="2"/>
    </font>
    <font>
      <sz val="14"/>
      <color rgb="FFFFFFFF"/>
      <name val="Arial"/>
      <family val="2"/>
    </font>
    <font>
      <i/>
      <sz val="10"/>
      <color rgb="FF000000"/>
      <name val="Arial"/>
      <family val="2"/>
    </font>
    <font>
      <b/>
      <sz val="14"/>
      <color rgb="FF000000"/>
      <name val="Arial"/>
      <family val="2"/>
    </font>
    <font>
      <i/>
      <sz val="9"/>
      <color rgb="FF000000"/>
      <name val="Calibri"/>
      <family val="2"/>
    </font>
    <font>
      <b/>
      <sz val="11"/>
      <color rgb="FFFF0000"/>
      <name val="Calibri"/>
      <family val="2"/>
    </font>
    <font>
      <sz val="10"/>
      <color rgb="FF000000"/>
      <name val="Calibri"/>
      <family val="2"/>
    </font>
    <font>
      <i/>
      <sz val="10"/>
      <color rgb="FF000000"/>
      <name val="Calibri"/>
      <family val="2"/>
    </font>
    <font>
      <b/>
      <sz val="10"/>
      <color rgb="FF000000"/>
      <name val="Calibri"/>
      <family val="2"/>
    </font>
    <font>
      <b/>
      <sz val="10"/>
      <color rgb="FF000000"/>
      <name val="Arial"/>
      <family val="2"/>
    </font>
    <font>
      <b/>
      <u/>
      <sz val="10"/>
      <color rgb="FF000000"/>
      <name val="Arial"/>
      <family val="2"/>
    </font>
    <font>
      <sz val="10"/>
      <color rgb="FFFFFFFF"/>
      <name val="Arial"/>
      <family val="2"/>
    </font>
    <font>
      <b/>
      <sz val="10"/>
      <color rgb="FFFFFFFF"/>
      <name val="Arial"/>
      <family val="2"/>
    </font>
    <font>
      <sz val="10"/>
      <color rgb="FF4472C4"/>
      <name val="Arial"/>
      <family val="2"/>
    </font>
    <font>
      <b/>
      <u/>
      <sz val="10"/>
      <color rgb="FF002060"/>
      <name val="Arial"/>
      <family val="2"/>
    </font>
    <font>
      <u/>
      <sz val="10"/>
      <color rgb="FF0563C1"/>
      <name val="Arial"/>
      <family val="2"/>
    </font>
    <font>
      <b/>
      <sz val="16"/>
      <color rgb="FFFFFFFF"/>
      <name val="Arial"/>
      <family val="2"/>
    </font>
    <font>
      <b/>
      <sz val="10"/>
      <color rgb="FFC00000"/>
      <name val="Arial"/>
      <family val="2"/>
    </font>
    <font>
      <sz val="4"/>
      <color rgb="FFFFFFFF"/>
      <name val="Arial"/>
      <family val="2"/>
    </font>
    <font>
      <sz val="4"/>
      <color rgb="FF000000"/>
      <name val="Arial"/>
      <family val="2"/>
    </font>
    <font>
      <b/>
      <sz val="4"/>
      <color rgb="FFC00000"/>
      <name val="Arial"/>
      <family val="2"/>
    </font>
    <font>
      <sz val="4"/>
      <color rgb="FF808080"/>
      <name val="Arial"/>
      <family val="2"/>
    </font>
    <font>
      <b/>
      <sz val="10"/>
      <color rgb="FFFF0000"/>
      <name val="Arial"/>
      <family val="2"/>
    </font>
    <font>
      <sz val="14"/>
      <color rgb="FF000000"/>
      <name val="Arial"/>
      <family val="2"/>
    </font>
    <font>
      <b/>
      <sz val="11"/>
      <color rgb="FF000000"/>
      <name val="Tahoma"/>
      <family val="2"/>
    </font>
    <font>
      <b/>
      <sz val="11"/>
      <color rgb="FF000000"/>
      <name val="Arial"/>
      <family val="2"/>
    </font>
    <font>
      <b/>
      <sz val="11"/>
      <color rgb="FFFFFFFF"/>
      <name val="Arial"/>
      <family val="2"/>
    </font>
    <font>
      <b/>
      <sz val="11"/>
      <color rgb="FF16365C"/>
      <name val="Arial"/>
      <family val="2"/>
    </font>
    <font>
      <b/>
      <sz val="11"/>
      <color rgb="FF92D050"/>
      <name val="Arial"/>
      <family val="2"/>
    </font>
    <font>
      <u/>
      <sz val="11"/>
      <color rgb="FF000000"/>
      <name val="Arial"/>
      <family val="2"/>
    </font>
    <font>
      <b/>
      <u/>
      <sz val="11"/>
      <color rgb="FF000000"/>
      <name val="Arial"/>
      <family val="2"/>
    </font>
    <font>
      <sz val="12"/>
      <color rgb="FF000000"/>
      <name val="Arial"/>
      <family val="2"/>
    </font>
    <font>
      <u/>
      <sz val="11"/>
      <color rgb="FF0563C1"/>
      <name val="Arial"/>
      <family val="2"/>
    </font>
    <font>
      <sz val="8"/>
      <color rgb="FF000000"/>
      <name val="Arial"/>
      <family val="2"/>
    </font>
    <font>
      <b/>
      <sz val="8"/>
      <color rgb="FFFFFFFF"/>
      <name val="Arial"/>
      <family val="2"/>
    </font>
    <font>
      <b/>
      <sz val="8"/>
      <color rgb="FF000000"/>
      <name val="Arial"/>
      <family val="2"/>
    </font>
    <font>
      <sz val="10"/>
      <color rgb="FF000000"/>
      <name val="Tahoma"/>
      <family val="2"/>
    </font>
    <font>
      <b/>
      <sz val="10"/>
      <color rgb="FF000000"/>
      <name val="Tahoma"/>
      <family val="2"/>
    </font>
    <font>
      <i/>
      <sz val="8"/>
      <color rgb="FFFF0000"/>
      <name val="Arial"/>
      <family val="2"/>
    </font>
    <font>
      <sz val="10"/>
      <color rgb="FFC0C0C0"/>
      <name val="Arial"/>
      <family val="2"/>
    </font>
    <font>
      <sz val="9"/>
      <color indexed="81"/>
      <name val="Tahoma"/>
      <family val="2"/>
    </font>
    <font>
      <sz val="8"/>
      <name val="Calibri"/>
      <family val="2"/>
    </font>
    <font>
      <b/>
      <sz val="10"/>
      <name val="Arial"/>
      <family val="2"/>
    </font>
    <font>
      <b/>
      <sz val="9"/>
      <color rgb="FF000000"/>
      <name val="Arial"/>
      <family val="2"/>
    </font>
    <font>
      <b/>
      <sz val="12"/>
      <color rgb="FF000000"/>
      <name val="Arial"/>
      <family val="2"/>
    </font>
    <font>
      <b/>
      <sz val="16"/>
      <color rgb="FF000000"/>
      <name val="Calibri"/>
      <family val="2"/>
    </font>
    <font>
      <b/>
      <sz val="8"/>
      <name val="Arial"/>
      <family val="2"/>
    </font>
  </fonts>
  <fills count="26">
    <fill>
      <patternFill patternType="none"/>
    </fill>
    <fill>
      <patternFill patternType="gray125"/>
    </fill>
    <fill>
      <patternFill patternType="solid">
        <fgColor rgb="FFFFC7CE"/>
        <bgColor rgb="FFFFC7CE"/>
      </patternFill>
    </fill>
    <fill>
      <patternFill patternType="solid">
        <fgColor rgb="FFFF0000"/>
        <bgColor rgb="FFFF0000"/>
      </patternFill>
    </fill>
    <fill>
      <patternFill patternType="solid">
        <fgColor rgb="FFFFFFFF"/>
        <bgColor rgb="FFFFFFFF"/>
      </patternFill>
    </fill>
    <fill>
      <patternFill patternType="solid">
        <fgColor rgb="FF002060"/>
        <bgColor rgb="FF002060"/>
      </patternFill>
    </fill>
    <fill>
      <patternFill patternType="solid">
        <fgColor rgb="FFD9E1F2"/>
        <bgColor rgb="FFD9E1F2"/>
      </patternFill>
    </fill>
    <fill>
      <patternFill patternType="solid">
        <fgColor rgb="FFD9D9D9"/>
        <bgColor rgb="FFD9D9D9"/>
      </patternFill>
    </fill>
    <fill>
      <patternFill patternType="solid">
        <fgColor rgb="FFF2F2F2"/>
        <bgColor rgb="FFF2F2F2"/>
      </patternFill>
    </fill>
    <fill>
      <patternFill patternType="solid">
        <fgColor rgb="FFC00000"/>
        <bgColor rgb="FFC00000"/>
      </patternFill>
    </fill>
    <fill>
      <patternFill patternType="solid">
        <fgColor rgb="FF16365C"/>
        <bgColor rgb="FF16365C"/>
      </patternFill>
    </fill>
    <fill>
      <patternFill patternType="solid">
        <fgColor rgb="FF92D050"/>
        <bgColor rgb="FF92D050"/>
      </patternFill>
    </fill>
    <fill>
      <patternFill patternType="solid">
        <fgColor rgb="FFFFD5D5"/>
        <bgColor rgb="FFFFD5D5"/>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9.9978637043366805E-2"/>
        <bgColor rgb="FFD9E1F2"/>
      </patternFill>
    </fill>
    <fill>
      <patternFill patternType="solid">
        <fgColor theme="2"/>
        <bgColor indexed="64"/>
      </patternFill>
    </fill>
    <fill>
      <patternFill patternType="solid">
        <fgColor theme="2"/>
        <bgColor rgb="FFF2F2F2"/>
      </patternFill>
    </fill>
    <fill>
      <patternFill patternType="solid">
        <fgColor theme="7"/>
        <bgColor rgb="FFD9D9D9"/>
      </patternFill>
    </fill>
    <fill>
      <patternFill patternType="solid">
        <fgColor theme="9" tint="-0.249977111117893"/>
        <bgColor rgb="FFD9D9D9"/>
      </patternFill>
    </fill>
    <fill>
      <patternFill patternType="solid">
        <fgColor theme="7" tint="0.79998168889431442"/>
        <bgColor indexed="64"/>
      </patternFill>
    </fill>
    <fill>
      <patternFill patternType="solid">
        <fgColor theme="9" tint="0.79998168889431442"/>
        <bgColor indexed="64"/>
      </patternFill>
    </fill>
    <fill>
      <patternFill patternType="solid">
        <fgColor rgb="FF002060"/>
        <bgColor rgb="FF333F4F"/>
      </patternFill>
    </fill>
    <fill>
      <patternFill patternType="solid">
        <fgColor rgb="FF002060"/>
        <bgColor indexed="64"/>
      </patternFill>
    </fill>
    <fill>
      <patternFill patternType="solid">
        <fgColor theme="8"/>
        <bgColor rgb="FF808080"/>
      </patternFill>
    </fill>
    <fill>
      <patternFill patternType="solid">
        <fgColor theme="8" tint="0.59999389629810485"/>
        <bgColor rgb="FFF2F2F2"/>
      </patternFill>
    </fill>
  </fills>
  <borders count="83">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808080"/>
      </left>
      <right style="thin">
        <color rgb="FF808080"/>
      </right>
      <top style="thin">
        <color rgb="FF808080"/>
      </top>
      <bottom style="thin">
        <color rgb="FF808080"/>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style="thin">
        <color rgb="FF808080"/>
      </left>
      <right style="thin">
        <color rgb="FF808080"/>
      </right>
      <top/>
      <bottom/>
      <diagonal/>
    </border>
    <border>
      <left/>
      <right style="medium">
        <color rgb="FF000000"/>
      </right>
      <top style="thin">
        <color rgb="FF808080"/>
      </top>
      <bottom style="thin">
        <color rgb="FF808080"/>
      </bottom>
      <diagonal/>
    </border>
    <border>
      <left style="thin">
        <color rgb="FFFFFFFF"/>
      </left>
      <right style="thin">
        <color rgb="FFFFFFFF"/>
      </right>
      <top style="thin">
        <color rgb="FFFFFFFF"/>
      </top>
      <bottom/>
      <diagonal/>
    </border>
    <border>
      <left/>
      <right style="thin">
        <color rgb="FF808080"/>
      </right>
      <top style="thin">
        <color rgb="FF808080"/>
      </top>
      <bottom style="thin">
        <color rgb="FF808080"/>
      </bottom>
      <diagonal/>
    </border>
    <border>
      <left style="thin">
        <color rgb="FF808080"/>
      </left>
      <right/>
      <top style="thin">
        <color rgb="FF808080"/>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style="thin">
        <color rgb="FFFFFFFF"/>
      </left>
      <right style="thin">
        <color rgb="FF000000"/>
      </right>
      <top style="thin">
        <color rgb="FF000000"/>
      </top>
      <bottom style="thin">
        <color rgb="FFFFFFFF"/>
      </bottom>
      <diagonal/>
    </border>
    <border>
      <left style="thin">
        <color rgb="FF000000"/>
      </left>
      <right style="thin">
        <color rgb="FFFFFFFF"/>
      </right>
      <top style="thin">
        <color rgb="FFFFFFFF"/>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right/>
      <top/>
      <bottom style="thin">
        <color rgb="FF000000"/>
      </bottom>
      <diagonal/>
    </border>
    <border>
      <left style="thin">
        <color indexed="64"/>
      </left>
      <right style="thin">
        <color indexed="64"/>
      </right>
      <top/>
      <bottom style="thin">
        <color indexed="64"/>
      </bottom>
      <diagonal/>
    </border>
    <border>
      <left style="medium">
        <color rgb="FF000000"/>
      </left>
      <right/>
      <top style="thin">
        <color rgb="FF000000"/>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rgb="FF000000"/>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thin">
        <color indexed="64"/>
      </top>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s>
  <cellStyleXfs count="32">
    <xf numFmtId="0" fontId="0" fillId="0" borderId="0"/>
    <xf numFmtId="174"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0" fontId="2" fillId="0" borderId="0" applyNumberFormat="0" applyFill="0" applyBorder="0" applyAlignment="0" applyProtection="0"/>
    <xf numFmtId="0" fontId="4" fillId="0" borderId="0" applyNumberFormat="0" applyBorder="0" applyAlignment="0" applyProtection="0"/>
    <xf numFmtId="0" fontId="5" fillId="0" borderId="0" applyNumberFormat="0" applyFill="0" applyBorder="0" applyAlignment="0" applyProtection="0"/>
    <xf numFmtId="0" fontId="3" fillId="2" borderId="0" applyNumberFormat="0" applyBorder="0" applyAlignment="0" applyProtection="0"/>
    <xf numFmtId="0" fontId="2" fillId="0" borderId="0" applyNumberFormat="0" applyFill="0" applyBorder="0" applyAlignment="0" applyProtection="0"/>
    <xf numFmtId="0" fontId="4" fillId="0" borderId="0" applyNumberFormat="0" applyBorder="0" applyAlignment="0" applyProtection="0"/>
    <xf numFmtId="0" fontId="5" fillId="0" borderId="0" applyNumberFormat="0" applyFill="0" applyBorder="0" applyAlignment="0" applyProtection="0"/>
    <xf numFmtId="0" fontId="3" fillId="2" borderId="0" applyNumberFormat="0" applyBorder="0" applyAlignment="0" applyProtection="0"/>
    <xf numFmtId="0" fontId="2" fillId="0" borderId="0" applyNumberFormat="0" applyFill="0" applyBorder="0" applyAlignment="0" applyProtection="0"/>
    <xf numFmtId="0" fontId="4" fillId="0" borderId="0" applyNumberFormat="0" applyBorder="0" applyAlignment="0" applyProtection="0"/>
    <xf numFmtId="0" fontId="4" fillId="0" borderId="0" applyNumberFormat="0" applyAlignment="0" applyProtection="0"/>
    <xf numFmtId="0" fontId="5" fillId="0" borderId="0" applyNumberFormat="0" applyFill="0" applyBorder="0" applyAlignment="0" applyProtection="0"/>
    <xf numFmtId="0" fontId="3" fillId="2" borderId="0" applyNumberFormat="0" applyBorder="0" applyAlignment="0" applyProtection="0"/>
    <xf numFmtId="0" fontId="1" fillId="3" borderId="0" applyNumberFormat="0" applyFont="0" applyBorder="0" applyAlignment="0" applyProtection="0"/>
    <xf numFmtId="0" fontId="5" fillId="0" borderId="0" applyNumberFormat="0" applyFill="0" applyBorder="0" applyAlignment="0" applyProtection="0"/>
    <xf numFmtId="0" fontId="3" fillId="2" borderId="0" applyNumberFormat="0" applyBorder="0" applyAlignment="0" applyProtection="0"/>
    <xf numFmtId="0" fontId="1" fillId="0" borderId="0" applyNumberFormat="0" applyFont="0" applyFill="0" applyBorder="0" applyAlignment="0" applyProtection="0"/>
    <xf numFmtId="0" fontId="2" fillId="0" borderId="0" applyNumberFormat="0" applyFill="0" applyBorder="0" applyAlignment="0" applyProtection="0"/>
    <xf numFmtId="0" fontId="4" fillId="0"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72" fontId="1" fillId="0" borderId="0" applyFont="0" applyFill="0" applyBorder="0" applyAlignment="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9" fontId="1" fillId="0" borderId="0" applyFont="0" applyFill="0" applyBorder="0" applyAlignment="0" applyProtection="0"/>
  </cellStyleXfs>
  <cellXfs count="311">
    <xf numFmtId="0" fontId="0" fillId="0" borderId="0" xfId="0"/>
    <xf numFmtId="0" fontId="8" fillId="4" borderId="0" xfId="0" applyFont="1" applyFill="1"/>
    <xf numFmtId="0" fontId="10" fillId="4" borderId="0" xfId="0" applyFont="1" applyFill="1" applyAlignment="1">
      <alignment horizontal="center" vertical="center" wrapText="1"/>
    </xf>
    <xf numFmtId="0" fontId="7" fillId="4" borderId="0" xfId="0" applyFont="1" applyFill="1"/>
    <xf numFmtId="0" fontId="0" fillId="6" borderId="0" xfId="0" applyFill="1"/>
    <xf numFmtId="0" fontId="12" fillId="0" borderId="0" xfId="0" applyFont="1"/>
    <xf numFmtId="0" fontId="0" fillId="4" borderId="0" xfId="0" applyFill="1"/>
    <xf numFmtId="0" fontId="9" fillId="4" borderId="0" xfId="0" applyFont="1" applyFill="1" applyAlignment="1">
      <alignment vertical="center"/>
    </xf>
    <xf numFmtId="0" fontId="11" fillId="5" borderId="0" xfId="0" applyFont="1" applyFill="1" applyAlignment="1">
      <alignment vertical="center"/>
    </xf>
    <xf numFmtId="0" fontId="16" fillId="0" borderId="0" xfId="0" applyFont="1" applyAlignment="1">
      <alignment horizontal="center"/>
    </xf>
    <xf numFmtId="0" fontId="12" fillId="0" borderId="6" xfId="0" applyFont="1" applyBorder="1" applyAlignment="1">
      <alignment horizontal="center" vertical="center" wrapText="1"/>
    </xf>
    <xf numFmtId="0" fontId="0" fillId="6" borderId="11" xfId="0" applyFill="1" applyBorder="1" applyAlignment="1" applyProtection="1">
      <alignment vertical="center" wrapText="1"/>
      <protection locked="0"/>
    </xf>
    <xf numFmtId="164" fontId="0" fillId="6" borderId="11" xfId="0" applyNumberFormat="1" applyFill="1" applyBorder="1" applyAlignment="1" applyProtection="1">
      <alignment vertical="center" wrapText="1"/>
      <protection locked="0"/>
    </xf>
    <xf numFmtId="164" fontId="0" fillId="6" borderId="12" xfId="0" applyNumberFormat="1" applyFill="1" applyBorder="1" applyAlignment="1" applyProtection="1">
      <alignment vertical="center" wrapText="1"/>
      <protection locked="0"/>
    </xf>
    <xf numFmtId="164" fontId="0" fillId="6" borderId="2" xfId="0" applyNumberFormat="1" applyFill="1" applyBorder="1" applyAlignment="1" applyProtection="1">
      <alignment vertical="center" wrapText="1"/>
      <protection locked="0"/>
    </xf>
    <xf numFmtId="164" fontId="0" fillId="0" borderId="13" xfId="0" applyNumberFormat="1" applyBorder="1" applyAlignment="1">
      <alignment vertical="center" wrapText="1"/>
    </xf>
    <xf numFmtId="0" fontId="20" fillId="6" borderId="12" xfId="0" applyFont="1" applyFill="1" applyBorder="1" applyAlignment="1" applyProtection="1">
      <alignment vertical="center" wrapText="1"/>
      <protection locked="0"/>
    </xf>
    <xf numFmtId="0" fontId="20" fillId="6" borderId="2" xfId="0" applyFont="1" applyFill="1" applyBorder="1" applyAlignment="1" applyProtection="1">
      <alignment vertical="center" wrapText="1"/>
      <protection locked="0"/>
    </xf>
    <xf numFmtId="0" fontId="0" fillId="6" borderId="2" xfId="0" applyFill="1" applyBorder="1" applyAlignment="1" applyProtection="1">
      <alignment vertical="center" wrapText="1"/>
      <protection locked="0"/>
    </xf>
    <xf numFmtId="0" fontId="21" fillId="6" borderId="2" xfId="0" applyFont="1"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0" fontId="0" fillId="0" borderId="0" xfId="0" applyAlignment="1">
      <alignment vertical="center" wrapText="1"/>
    </xf>
    <xf numFmtId="0" fontId="0" fillId="6" borderId="12" xfId="0" applyFill="1" applyBorder="1" applyAlignment="1" applyProtection="1">
      <alignment vertical="center" wrapText="1"/>
      <protection locked="0"/>
    </xf>
    <xf numFmtId="0" fontId="12" fillId="6" borderId="14" xfId="0" applyFont="1" applyFill="1" applyBorder="1" applyAlignment="1" applyProtection="1">
      <alignment vertical="center" wrapText="1"/>
      <protection locked="0"/>
    </xf>
    <xf numFmtId="0" fontId="12" fillId="0" borderId="15" xfId="0" applyFont="1" applyBorder="1"/>
    <xf numFmtId="0" fontId="0" fillId="4" borderId="0" xfId="0" applyFill="1" applyAlignment="1">
      <alignment horizontal="right"/>
    </xf>
    <xf numFmtId="173" fontId="1" fillId="0" borderId="5" xfId="1" applyNumberFormat="1" applyFill="1" applyBorder="1" applyAlignment="1">
      <alignment horizontal="right" vertical="center"/>
    </xf>
    <xf numFmtId="0" fontId="0" fillId="4" borderId="0" xfId="0" applyFill="1" applyAlignment="1">
      <alignment horizontal="left" vertical="center"/>
    </xf>
    <xf numFmtId="0" fontId="0" fillId="4" borderId="5" xfId="0" applyFill="1" applyBorder="1" applyAlignment="1">
      <alignment horizontal="right" vertical="center" wrapText="1"/>
    </xf>
    <xf numFmtId="173" fontId="12" fillId="6" borderId="5" xfId="1" applyNumberFormat="1" applyFont="1" applyFill="1" applyBorder="1" applyAlignment="1" applyProtection="1">
      <alignment horizontal="right" vertical="center"/>
      <protection locked="0"/>
    </xf>
    <xf numFmtId="0" fontId="22" fillId="0" borderId="0" xfId="0" applyFont="1" applyAlignment="1">
      <alignment horizontal="left" vertical="center"/>
    </xf>
    <xf numFmtId="0" fontId="12" fillId="0" borderId="0" xfId="0" applyFont="1" applyAlignment="1">
      <alignment horizontal="left" vertical="center"/>
    </xf>
    <xf numFmtId="0" fontId="22" fillId="6" borderId="2" xfId="0" applyFont="1" applyFill="1" applyBorder="1" applyAlignment="1" applyProtection="1">
      <alignment vertical="center" wrapText="1"/>
      <protection locked="0"/>
    </xf>
    <xf numFmtId="0" fontId="25" fillId="4" borderId="0" xfId="0" applyFont="1" applyFill="1"/>
    <xf numFmtId="0" fontId="16" fillId="4" borderId="0" xfId="0" applyFont="1" applyFill="1"/>
    <xf numFmtId="164" fontId="7" fillId="0" borderId="21" xfId="0" applyNumberFormat="1" applyFont="1" applyBorder="1" applyAlignment="1">
      <alignment horizontal="center" vertical="center" wrapText="1"/>
    </xf>
    <xf numFmtId="165" fontId="7" fillId="6" borderId="21" xfId="3" applyNumberFormat="1" applyFont="1" applyFill="1" applyBorder="1" applyAlignment="1" applyProtection="1">
      <alignment horizontal="right" indent="1"/>
      <protection locked="0"/>
    </xf>
    <xf numFmtId="0" fontId="7" fillId="4" borderId="0" xfId="0" applyFont="1" applyFill="1" applyAlignment="1">
      <alignment vertical="center"/>
    </xf>
    <xf numFmtId="0" fontId="8" fillId="0" borderId="0" xfId="0" applyFont="1" applyAlignment="1">
      <alignment vertical="center"/>
    </xf>
    <xf numFmtId="0" fontId="8" fillId="4" borderId="0" xfId="0" applyFont="1" applyFill="1" applyAlignment="1">
      <alignment vertical="center"/>
    </xf>
    <xf numFmtId="0" fontId="26" fillId="0" borderId="0" xfId="0" applyFont="1" applyAlignment="1">
      <alignment horizontal="left" vertical="center"/>
    </xf>
    <xf numFmtId="0" fontId="7" fillId="0" borderId="0" xfId="0" applyFont="1"/>
    <xf numFmtId="0" fontId="23" fillId="0" borderId="0" xfId="0" applyFont="1" applyAlignment="1">
      <alignment horizontal="right" vertical="center"/>
    </xf>
    <xf numFmtId="0" fontId="11" fillId="0" borderId="0" xfId="0" applyFont="1" applyAlignment="1">
      <alignment horizontal="left" vertical="center"/>
    </xf>
    <xf numFmtId="0" fontId="7" fillId="6" borderId="0" xfId="0" applyFont="1" applyFill="1" applyAlignment="1" applyProtection="1">
      <alignment horizontal="left" vertical="center"/>
      <protection locked="0"/>
    </xf>
    <xf numFmtId="0" fontId="23" fillId="4" borderId="0" xfId="0" applyFont="1" applyFill="1" applyAlignment="1">
      <alignment horizontal="right" vertical="center"/>
    </xf>
    <xf numFmtId="0" fontId="27" fillId="4" borderId="0" xfId="0" applyFont="1" applyFill="1"/>
    <xf numFmtId="0" fontId="27" fillId="4" borderId="0" xfId="0" applyFont="1" applyFill="1" applyAlignment="1">
      <alignment vertical="center"/>
    </xf>
    <xf numFmtId="0" fontId="28" fillId="4" borderId="0" xfId="0" applyFont="1" applyFill="1" applyAlignment="1">
      <alignment vertical="center"/>
    </xf>
    <xf numFmtId="0" fontId="29" fillId="4" borderId="0" xfId="26" applyFont="1" applyFill="1" applyAlignment="1">
      <alignment horizontal="left" vertical="center" indent="3"/>
    </xf>
    <xf numFmtId="0" fontId="0" fillId="0" borderId="0" xfId="0" applyAlignment="1">
      <alignment vertical="center"/>
    </xf>
    <xf numFmtId="167" fontId="4" fillId="0" borderId="0" xfId="0" applyNumberFormat="1" applyFont="1" applyAlignment="1">
      <alignment vertical="center"/>
    </xf>
    <xf numFmtId="0" fontId="7" fillId="0" borderId="0" xfId="0" applyFont="1" applyAlignment="1">
      <alignment vertical="center"/>
    </xf>
    <xf numFmtId="0" fontId="7" fillId="8" borderId="23" xfId="0" applyFont="1" applyFill="1" applyBorder="1" applyAlignment="1">
      <alignment vertical="center"/>
    </xf>
    <xf numFmtId="0" fontId="7" fillId="4" borderId="24" xfId="0" applyFont="1" applyFill="1" applyBorder="1" applyAlignment="1">
      <alignment horizontal="left" vertical="center"/>
    </xf>
    <xf numFmtId="0" fontId="7" fillId="6" borderId="20" xfId="0" applyFont="1" applyFill="1" applyBorder="1" applyAlignment="1" applyProtection="1">
      <alignment horizontal="left" vertical="center"/>
      <protection locked="0"/>
    </xf>
    <xf numFmtId="167" fontId="7" fillId="6" borderId="20" xfId="0" applyNumberFormat="1" applyFont="1" applyFill="1" applyBorder="1" applyAlignment="1" applyProtection="1">
      <alignment vertical="center"/>
      <protection locked="0"/>
    </xf>
    <xf numFmtId="0" fontId="7" fillId="8" borderId="24" xfId="0" applyFont="1" applyFill="1" applyBorder="1" applyAlignment="1">
      <alignment vertical="center"/>
    </xf>
    <xf numFmtId="0" fontId="16" fillId="6" borderId="23" xfId="0" applyFont="1" applyFill="1" applyBorder="1" applyAlignment="1" applyProtection="1">
      <alignment horizontal="left" vertical="center"/>
      <protection locked="0"/>
    </xf>
    <xf numFmtId="0" fontId="7" fillId="6" borderId="23" xfId="0" applyFont="1" applyFill="1" applyBorder="1" applyAlignment="1" applyProtection="1">
      <alignment horizontal="left" vertical="center"/>
      <protection locked="0"/>
    </xf>
    <xf numFmtId="167" fontId="7" fillId="6" borderId="23" xfId="0" applyNumberFormat="1" applyFont="1" applyFill="1" applyBorder="1" applyAlignment="1" applyProtection="1">
      <alignment vertical="center"/>
      <protection locked="0"/>
    </xf>
    <xf numFmtId="0" fontId="25" fillId="9" borderId="25" xfId="0" applyFont="1" applyFill="1" applyBorder="1" applyAlignment="1">
      <alignment vertical="center"/>
    </xf>
    <xf numFmtId="0" fontId="26" fillId="9" borderId="26" xfId="0" applyFont="1" applyFill="1" applyBorder="1" applyAlignment="1">
      <alignment vertical="center"/>
    </xf>
    <xf numFmtId="0" fontId="26" fillId="9" borderId="26" xfId="0" applyFont="1" applyFill="1" applyBorder="1" applyAlignment="1">
      <alignment horizontal="right" vertical="center" indent="1"/>
    </xf>
    <xf numFmtId="167" fontId="31" fillId="4" borderId="5" xfId="0" applyNumberFormat="1" applyFont="1" applyFill="1" applyBorder="1" applyAlignment="1">
      <alignment vertical="center"/>
    </xf>
    <xf numFmtId="0" fontId="7" fillId="8" borderId="23" xfId="0" applyFont="1" applyFill="1" applyBorder="1"/>
    <xf numFmtId="0" fontId="7" fillId="4" borderId="20" xfId="0" applyFont="1" applyFill="1" applyBorder="1" applyAlignment="1">
      <alignment horizontal="left" vertical="center"/>
    </xf>
    <xf numFmtId="0" fontId="7" fillId="8" borderId="27" xfId="0" applyFont="1" applyFill="1" applyBorder="1"/>
    <xf numFmtId="0" fontId="7" fillId="8" borderId="24" xfId="0" applyFont="1" applyFill="1" applyBorder="1"/>
    <xf numFmtId="0" fontId="26" fillId="9" borderId="28" xfId="0" applyFont="1" applyFill="1" applyBorder="1" applyAlignment="1">
      <alignment horizontal="right" vertical="center" indent="1"/>
    </xf>
    <xf numFmtId="0" fontId="7" fillId="4" borderId="29" xfId="0" applyFont="1" applyFill="1" applyBorder="1"/>
    <xf numFmtId="0" fontId="7" fillId="4" borderId="25" xfId="0" applyFont="1" applyFill="1" applyBorder="1" applyAlignment="1">
      <alignment horizontal="left" vertical="center"/>
    </xf>
    <xf numFmtId="0" fontId="7" fillId="0" borderId="30" xfId="0" applyFont="1" applyBorder="1" applyAlignment="1">
      <alignment horizontal="left" vertical="center"/>
    </xf>
    <xf numFmtId="0" fontId="16" fillId="6" borderId="31" xfId="0" applyFont="1" applyFill="1" applyBorder="1" applyAlignment="1" applyProtection="1">
      <alignment horizontal="left" vertical="center"/>
      <protection locked="0"/>
    </xf>
    <xf numFmtId="0" fontId="32" fillId="4" borderId="0" xfId="0" applyFont="1" applyFill="1"/>
    <xf numFmtId="0" fontId="33" fillId="4" borderId="0" xfId="0" applyFont="1" applyFill="1" applyAlignment="1">
      <alignment vertical="center"/>
    </xf>
    <xf numFmtId="0" fontId="34" fillId="4" borderId="0" xfId="0" applyFont="1" applyFill="1" applyAlignment="1">
      <alignment horizontal="center" vertical="center" wrapText="1"/>
    </xf>
    <xf numFmtId="14" fontId="35" fillId="4" borderId="0" xfId="0" applyNumberFormat="1" applyFont="1" applyFill="1" applyAlignment="1">
      <alignment horizontal="center"/>
    </xf>
    <xf numFmtId="0" fontId="33" fillId="4" borderId="0" xfId="0" applyFont="1" applyFill="1"/>
    <xf numFmtId="0" fontId="23" fillId="8" borderId="1" xfId="0" applyFont="1" applyFill="1" applyBorder="1" applyAlignment="1">
      <alignment horizontal="left" vertical="center"/>
    </xf>
    <xf numFmtId="0" fontId="23" fillId="8" borderId="2" xfId="0" applyFont="1" applyFill="1" applyBorder="1" applyAlignment="1">
      <alignment horizontal="center" vertical="center"/>
    </xf>
    <xf numFmtId="0" fontId="23" fillId="8" borderId="2" xfId="0" applyFont="1" applyFill="1" applyBorder="1" applyAlignment="1">
      <alignment horizontal="center" vertical="center" wrapText="1"/>
    </xf>
    <xf numFmtId="0" fontId="36" fillId="0" borderId="32" xfId="0" applyFont="1" applyBorder="1" applyAlignment="1">
      <alignment vertical="center" wrapText="1"/>
    </xf>
    <xf numFmtId="0" fontId="7" fillId="0" borderId="1" xfId="0" applyFont="1" applyBorder="1" applyAlignment="1">
      <alignment horizontal="left" vertical="center"/>
    </xf>
    <xf numFmtId="168" fontId="7" fillId="0" borderId="2" xfId="0" applyNumberFormat="1" applyFont="1" applyBorder="1" applyAlignment="1">
      <alignment horizontal="right" vertical="center"/>
    </xf>
    <xf numFmtId="168" fontId="25" fillId="0" borderId="3" xfId="0" applyNumberFormat="1" applyFont="1" applyBorder="1" applyAlignment="1">
      <alignment horizontal="right" vertical="center"/>
    </xf>
    <xf numFmtId="168" fontId="25" fillId="0" borderId="33" xfId="0" applyNumberFormat="1" applyFont="1" applyBorder="1" applyAlignment="1">
      <alignment horizontal="right" vertical="center"/>
    </xf>
    <xf numFmtId="168" fontId="25" fillId="0" borderId="8" xfId="0" applyNumberFormat="1" applyFont="1" applyBorder="1" applyAlignment="1">
      <alignment horizontal="right" vertical="center"/>
    </xf>
    <xf numFmtId="168" fontId="23" fillId="8" borderId="2" xfId="0" applyNumberFormat="1" applyFont="1" applyFill="1" applyBorder="1" applyAlignment="1">
      <alignment horizontal="right" vertical="center"/>
    </xf>
    <xf numFmtId="0" fontId="23" fillId="0" borderId="0" xfId="0" applyFont="1" applyAlignment="1">
      <alignment horizontal="left" vertical="center"/>
    </xf>
    <xf numFmtId="0" fontId="37" fillId="0" borderId="0" xfId="0" applyFont="1" applyAlignment="1">
      <alignment horizontal="right" vertical="center"/>
    </xf>
    <xf numFmtId="0" fontId="37" fillId="0" borderId="0" xfId="0" applyFont="1"/>
    <xf numFmtId="0" fontId="8" fillId="0" borderId="0" xfId="0" applyFont="1"/>
    <xf numFmtId="0" fontId="39" fillId="0" borderId="0" xfId="0" applyFont="1"/>
    <xf numFmtId="0" fontId="39" fillId="8" borderId="1" xfId="0" applyFont="1" applyFill="1" applyBorder="1" applyAlignment="1">
      <alignment horizontal="center"/>
    </xf>
    <xf numFmtId="0" fontId="40" fillId="10" borderId="34" xfId="0" applyFont="1" applyFill="1" applyBorder="1" applyAlignment="1">
      <alignment horizontal="center"/>
    </xf>
    <xf numFmtId="0" fontId="40" fillId="10" borderId="35" xfId="0" applyFont="1" applyFill="1" applyBorder="1" applyAlignment="1">
      <alignment horizontal="center"/>
    </xf>
    <xf numFmtId="0" fontId="40" fillId="10" borderId="36" xfId="0" applyFont="1" applyFill="1" applyBorder="1" applyAlignment="1">
      <alignment horizontal="center"/>
    </xf>
    <xf numFmtId="0" fontId="8" fillId="4" borderId="2" xfId="0" applyFont="1" applyFill="1" applyBorder="1"/>
    <xf numFmtId="0" fontId="8" fillId="4" borderId="2" xfId="0" applyFont="1" applyFill="1" applyBorder="1" applyAlignment="1">
      <alignment horizontal="center"/>
    </xf>
    <xf numFmtId="169" fontId="8" fillId="6" borderId="2" xfId="1" applyNumberFormat="1" applyFont="1" applyFill="1" applyBorder="1" applyAlignment="1" applyProtection="1">
      <alignment horizontal="right" indent="2"/>
      <protection locked="0"/>
    </xf>
    <xf numFmtId="0" fontId="40" fillId="10" borderId="34" xfId="0" applyFont="1" applyFill="1" applyBorder="1"/>
    <xf numFmtId="169" fontId="40" fillId="10" borderId="35" xfId="1" applyNumberFormat="1" applyFont="1" applyFill="1" applyBorder="1" applyAlignment="1">
      <alignment horizontal="right" indent="2"/>
    </xf>
    <xf numFmtId="169" fontId="40" fillId="10" borderId="36" xfId="1" applyNumberFormat="1" applyFont="1" applyFill="1" applyBorder="1" applyAlignment="1">
      <alignment horizontal="right" indent="2"/>
    </xf>
    <xf numFmtId="0" fontId="41" fillId="4" borderId="0" xfId="0" applyFont="1" applyFill="1" applyAlignment="1">
      <alignment horizontal="center"/>
    </xf>
    <xf numFmtId="0" fontId="40" fillId="11" borderId="0" xfId="0" applyFont="1" applyFill="1" applyAlignment="1">
      <alignment horizontal="center"/>
    </xf>
    <xf numFmtId="0" fontId="8" fillId="4" borderId="0" xfId="0" applyFont="1" applyFill="1" applyAlignment="1">
      <alignment vertical="center" wrapText="1"/>
    </xf>
    <xf numFmtId="0" fontId="8" fillId="4" borderId="2" xfId="0" applyFont="1" applyFill="1" applyBorder="1" applyAlignment="1">
      <alignment vertical="center" wrapText="1"/>
    </xf>
    <xf numFmtId="0" fontId="8" fillId="4" borderId="2" xfId="0" applyFont="1" applyFill="1" applyBorder="1" applyAlignment="1">
      <alignment horizontal="center" vertical="center" wrapText="1"/>
    </xf>
    <xf numFmtId="169" fontId="8" fillId="6" borderId="2" xfId="1" applyNumberFormat="1" applyFont="1" applyFill="1" applyBorder="1" applyAlignment="1" applyProtection="1">
      <alignment horizontal="right" vertical="center" wrapText="1" indent="2"/>
      <protection locked="0"/>
    </xf>
    <xf numFmtId="0" fontId="40" fillId="10" borderId="37" xfId="0" applyFont="1" applyFill="1" applyBorder="1" applyAlignment="1">
      <alignment vertical="center" wrapText="1"/>
    </xf>
    <xf numFmtId="0" fontId="40" fillId="10" borderId="38" xfId="0" applyFont="1" applyFill="1" applyBorder="1" applyAlignment="1">
      <alignment horizontal="center" vertical="center" wrapText="1"/>
    </xf>
    <xf numFmtId="169" fontId="40" fillId="10" borderId="38" xfId="1" applyNumberFormat="1" applyFont="1" applyFill="1" applyBorder="1" applyAlignment="1">
      <alignment horizontal="right" vertical="center" wrapText="1" indent="2"/>
    </xf>
    <xf numFmtId="169" fontId="40" fillId="10" borderId="39" xfId="1" applyNumberFormat="1" applyFont="1" applyFill="1" applyBorder="1" applyAlignment="1">
      <alignment horizontal="right" vertical="center" wrapText="1" indent="2"/>
    </xf>
    <xf numFmtId="0" fontId="40" fillId="10" borderId="40" xfId="0" applyFont="1" applyFill="1" applyBorder="1" applyAlignment="1">
      <alignment vertical="center" wrapText="1"/>
    </xf>
    <xf numFmtId="0" fontId="40" fillId="10" borderId="41" xfId="0" applyFont="1" applyFill="1" applyBorder="1" applyAlignment="1">
      <alignment horizontal="center" vertical="center" wrapText="1"/>
    </xf>
    <xf numFmtId="170" fontId="42" fillId="10" borderId="41" xfId="1" applyNumberFormat="1" applyFont="1" applyFill="1" applyBorder="1" applyAlignment="1">
      <alignment horizontal="center" vertical="center" wrapText="1"/>
    </xf>
    <xf numFmtId="170" fontId="42" fillId="10" borderId="42" xfId="1" applyNumberFormat="1" applyFont="1" applyFill="1" applyBorder="1" applyAlignment="1">
      <alignment horizontal="center" vertical="center" wrapText="1"/>
    </xf>
    <xf numFmtId="0" fontId="8" fillId="4" borderId="0" xfId="0" applyFont="1" applyFill="1" applyAlignment="1">
      <alignment horizontal="left" vertical="center"/>
    </xf>
    <xf numFmtId="0" fontId="8" fillId="6" borderId="2" xfId="0" applyFont="1" applyFill="1" applyBorder="1" applyAlignment="1" applyProtection="1">
      <alignment horizontal="left"/>
      <protection locked="0"/>
    </xf>
    <xf numFmtId="0" fontId="8" fillId="4" borderId="0" xfId="0" applyFont="1" applyFill="1" applyAlignment="1">
      <alignment horizontal="center" vertical="center"/>
    </xf>
    <xf numFmtId="0" fontId="8" fillId="4" borderId="0" xfId="0" applyFont="1" applyFill="1" applyAlignment="1">
      <alignment horizontal="left" vertical="center" wrapText="1"/>
    </xf>
    <xf numFmtId="0" fontId="44" fillId="4" borderId="0" xfId="0" applyFont="1" applyFill="1"/>
    <xf numFmtId="0" fontId="8" fillId="4" borderId="0" xfId="0" applyFont="1" applyFill="1" applyAlignment="1">
      <alignment horizontal="left"/>
    </xf>
    <xf numFmtId="0" fontId="8" fillId="4" borderId="0" xfId="0" applyFont="1" applyFill="1" applyAlignment="1">
      <alignment horizontal="left" wrapText="1"/>
    </xf>
    <xf numFmtId="0" fontId="45" fillId="4" borderId="0" xfId="0" applyFont="1" applyFill="1" applyAlignment="1">
      <alignment horizontal="right" vertical="center"/>
    </xf>
    <xf numFmtId="14" fontId="8" fillId="6" borderId="2" xfId="0" applyNumberFormat="1" applyFont="1" applyFill="1" applyBorder="1" applyAlignment="1" applyProtection="1">
      <alignment horizontal="center"/>
      <protection locked="0"/>
    </xf>
    <xf numFmtId="0" fontId="46" fillId="4" borderId="0" xfId="26" applyFont="1" applyFill="1" applyAlignment="1">
      <alignment horizontal="left" vertical="center" indent="15"/>
    </xf>
    <xf numFmtId="0" fontId="31" fillId="4" borderId="0" xfId="0" applyFont="1" applyFill="1" applyAlignment="1">
      <alignment horizontal="center" vertical="center" wrapText="1"/>
    </xf>
    <xf numFmtId="0" fontId="7" fillId="0" borderId="0" xfId="28"/>
    <xf numFmtId="0" fontId="16" fillId="0" borderId="2" xfId="28" applyFont="1" applyBorder="1"/>
    <xf numFmtId="10" fontId="16" fillId="6" borderId="2" xfId="28" applyNumberFormat="1" applyFont="1" applyFill="1" applyBorder="1" applyProtection="1">
      <protection locked="0"/>
    </xf>
    <xf numFmtId="0" fontId="7" fillId="0" borderId="32" xfId="28" applyBorder="1"/>
    <xf numFmtId="0" fontId="7" fillId="6" borderId="2" xfId="28" applyFill="1" applyBorder="1" applyAlignment="1" applyProtection="1">
      <alignment horizontal="center"/>
      <protection locked="0"/>
    </xf>
    <xf numFmtId="0" fontId="47" fillId="0" borderId="0" xfId="28" applyFont="1"/>
    <xf numFmtId="9" fontId="7" fillId="6" borderId="2" xfId="28" applyNumberFormat="1" applyFill="1" applyBorder="1" applyAlignment="1" applyProtection="1">
      <alignment horizontal="center"/>
      <protection locked="0"/>
    </xf>
    <xf numFmtId="171" fontId="7" fillId="6" borderId="2" xfId="28" applyNumberFormat="1" applyFill="1" applyBorder="1" applyAlignment="1" applyProtection="1">
      <alignment horizontal="center"/>
      <protection locked="0"/>
    </xf>
    <xf numFmtId="0" fontId="23" fillId="8" borderId="2" xfId="28" applyFont="1" applyFill="1" applyBorder="1" applyAlignment="1">
      <alignment horizontal="left"/>
    </xf>
    <xf numFmtId="0" fontId="23" fillId="8" borderId="2" xfId="28" applyFont="1" applyFill="1" applyBorder="1" applyAlignment="1">
      <alignment horizontal="center"/>
    </xf>
    <xf numFmtId="0" fontId="7" fillId="0" borderId="2" xfId="28" applyBorder="1"/>
    <xf numFmtId="166" fontId="47" fillId="0" borderId="2" xfId="28" applyNumberFormat="1" applyFont="1" applyBorder="1"/>
    <xf numFmtId="10" fontId="47" fillId="0" borderId="2" xfId="28" applyNumberFormat="1" applyFont="1" applyBorder="1" applyAlignment="1">
      <alignment horizontal="center"/>
    </xf>
    <xf numFmtId="10" fontId="47" fillId="6" borderId="2" xfId="3" applyNumberFormat="1" applyFont="1" applyFill="1" applyBorder="1" applyAlignment="1" applyProtection="1">
      <alignment horizontal="center"/>
      <protection locked="0"/>
    </xf>
    <xf numFmtId="0" fontId="47" fillId="0" borderId="2" xfId="28" applyFont="1" applyBorder="1"/>
    <xf numFmtId="0" fontId="25" fillId="0" borderId="2" xfId="28" applyFont="1" applyBorder="1"/>
    <xf numFmtId="0" fontId="48" fillId="9" borderId="3" xfId="28" applyFont="1" applyFill="1" applyBorder="1" applyAlignment="1">
      <alignment horizontal="center" vertical="top" wrapText="1"/>
    </xf>
    <xf numFmtId="0" fontId="48" fillId="9" borderId="8" xfId="28" applyFont="1" applyFill="1" applyBorder="1" applyAlignment="1">
      <alignment horizontal="center" vertical="top" wrapText="1"/>
    </xf>
    <xf numFmtId="0" fontId="47" fillId="0" borderId="0" xfId="28" applyFont="1" applyAlignment="1">
      <alignment horizontal="justify" vertical="top" wrapText="1"/>
    </xf>
    <xf numFmtId="3" fontId="47" fillId="0" borderId="0" xfId="28" applyNumberFormat="1" applyFont="1" applyAlignment="1">
      <alignment horizontal="center" vertical="top" wrapText="1"/>
    </xf>
    <xf numFmtId="0" fontId="49" fillId="12" borderId="2" xfId="28" applyFont="1" applyFill="1" applyBorder="1" applyAlignment="1">
      <alignment horizontal="justify" vertical="top" wrapText="1"/>
    </xf>
    <xf numFmtId="0" fontId="49" fillId="12" borderId="2" xfId="28" applyFont="1" applyFill="1" applyBorder="1" applyAlignment="1">
      <alignment horizontal="center" vertical="top" wrapText="1"/>
    </xf>
    <xf numFmtId="0" fontId="47" fillId="0" borderId="33" xfId="28" applyFont="1" applyBorder="1" applyAlignment="1" applyProtection="1">
      <alignment horizontal="justify" vertical="top" wrapText="1"/>
      <protection locked="0"/>
    </xf>
    <xf numFmtId="3" fontId="47" fillId="6" borderId="33" xfId="28" applyNumberFormat="1" applyFont="1" applyFill="1" applyBorder="1" applyAlignment="1" applyProtection="1">
      <alignment horizontal="center" vertical="top" wrapText="1"/>
      <protection locked="0"/>
    </xf>
    <xf numFmtId="3" fontId="47" fillId="0" borderId="33" xfId="28" applyNumberFormat="1" applyFont="1" applyBorder="1" applyAlignment="1">
      <alignment horizontal="center" vertical="top" wrapText="1"/>
    </xf>
    <xf numFmtId="0" fontId="8" fillId="0" borderId="0" xfId="28" applyFont="1" applyAlignment="1">
      <alignment horizontal="justify" vertical="top" wrapText="1"/>
    </xf>
    <xf numFmtId="9" fontId="52" fillId="0" borderId="0" xfId="31" applyFont="1" applyFill="1" applyAlignment="1">
      <alignment horizontal="center" vertical="top" wrapText="1"/>
    </xf>
    <xf numFmtId="9" fontId="47" fillId="0" borderId="0" xfId="31" applyFont="1" applyFill="1" applyAlignment="1">
      <alignment horizontal="center" vertical="top" wrapText="1"/>
    </xf>
    <xf numFmtId="0" fontId="49" fillId="0" borderId="0" xfId="28" applyFont="1" applyAlignment="1">
      <alignment horizontal="justify" vertical="top" wrapText="1"/>
    </xf>
    <xf numFmtId="3" fontId="49" fillId="0" borderId="0" xfId="28" applyNumberFormat="1" applyFont="1" applyAlignment="1">
      <alignment horizontal="center" vertical="top" wrapText="1"/>
    </xf>
    <xf numFmtId="0" fontId="8" fillId="0" borderId="4" xfId="28" applyFont="1" applyBorder="1" applyAlignment="1">
      <alignment horizontal="justify" vertical="top" wrapText="1"/>
    </xf>
    <xf numFmtId="0" fontId="47" fillId="0" borderId="4" xfId="28" applyFont="1" applyBorder="1" applyAlignment="1">
      <alignment horizontal="center" vertical="top" wrapText="1"/>
    </xf>
    <xf numFmtId="165" fontId="47" fillId="0" borderId="4" xfId="31" applyNumberFormat="1" applyFont="1" applyFill="1" applyBorder="1" applyAlignment="1">
      <alignment horizontal="center" vertical="top" wrapText="1"/>
    </xf>
    <xf numFmtId="3" fontId="47" fillId="0" borderId="0" xfId="29" applyNumberFormat="1" applyFont="1" applyAlignment="1">
      <alignment horizontal="center" vertical="center"/>
    </xf>
    <xf numFmtId="3" fontId="47" fillId="6" borderId="33" xfId="29" applyNumberFormat="1" applyFont="1" applyFill="1" applyBorder="1" applyAlignment="1" applyProtection="1">
      <alignment horizontal="center" vertical="center"/>
      <protection locked="0"/>
    </xf>
    <xf numFmtId="3" fontId="47" fillId="6" borderId="33" xfId="30" applyNumberFormat="1" applyFont="1" applyFill="1" applyBorder="1" applyAlignment="1" applyProtection="1">
      <alignment horizontal="center" vertical="center"/>
      <protection locked="0"/>
    </xf>
    <xf numFmtId="172" fontId="0" fillId="0" borderId="0" xfId="27" applyFont="1"/>
    <xf numFmtId="0" fontId="49" fillId="0" borderId="4" xfId="28" applyFont="1" applyBorder="1" applyAlignment="1">
      <alignment horizontal="right" vertical="top" wrapText="1"/>
    </xf>
    <xf numFmtId="1" fontId="49" fillId="0" borderId="4" xfId="28" applyNumberFormat="1" applyFont="1" applyBorder="1" applyAlignment="1">
      <alignment horizontal="center" vertical="top" wrapText="1"/>
    </xf>
    <xf numFmtId="0" fontId="47" fillId="0" borderId="2" xfId="28" applyFont="1" applyBorder="1" applyAlignment="1">
      <alignment horizontal="left" vertical="top" wrapText="1"/>
    </xf>
    <xf numFmtId="1" fontId="47" fillId="6" borderId="2" xfId="28" applyNumberFormat="1" applyFont="1" applyFill="1" applyBorder="1" applyAlignment="1" applyProtection="1">
      <alignment horizontal="center" vertical="top" wrapText="1"/>
      <protection locked="0"/>
    </xf>
    <xf numFmtId="3" fontId="47" fillId="0" borderId="2" xfId="28" applyNumberFormat="1" applyFont="1" applyBorder="1" applyAlignment="1">
      <alignment horizontal="center" vertical="top" wrapText="1"/>
    </xf>
    <xf numFmtId="0" fontId="49" fillId="0" borderId="4" xfId="28" applyFont="1" applyBorder="1" applyAlignment="1">
      <alignment horizontal="justify" vertical="top" wrapText="1"/>
    </xf>
    <xf numFmtId="3" fontId="47" fillId="0" borderId="4" xfId="28" applyNumberFormat="1" applyFont="1" applyBorder="1" applyAlignment="1">
      <alignment horizontal="center" vertical="top" wrapText="1"/>
    </xf>
    <xf numFmtId="0" fontId="26" fillId="9" borderId="2" xfId="28" applyFont="1" applyFill="1" applyBorder="1" applyAlignment="1">
      <alignment horizontal="justify" vertical="center" wrapText="1"/>
    </xf>
    <xf numFmtId="3" fontId="48" fillId="9" borderId="8" xfId="28" applyNumberFormat="1" applyFont="1" applyFill="1" applyBorder="1" applyAlignment="1">
      <alignment horizontal="center" vertical="center" wrapText="1"/>
    </xf>
    <xf numFmtId="0" fontId="47" fillId="0" borderId="0" xfId="28" applyFont="1" applyAlignment="1">
      <alignment horizontal="center" vertical="top" wrapText="1"/>
    </xf>
    <xf numFmtId="0" fontId="23" fillId="0" borderId="0" xfId="28" applyFont="1"/>
    <xf numFmtId="0" fontId="53" fillId="0" borderId="0" xfId="28" applyFont="1"/>
    <xf numFmtId="3" fontId="53" fillId="0" borderId="0" xfId="28" applyNumberFormat="1" applyFont="1"/>
    <xf numFmtId="3" fontId="49" fillId="0" borderId="33" xfId="28" applyNumberFormat="1" applyFont="1" applyBorder="1" applyAlignment="1">
      <alignment horizontal="center" vertical="top" wrapText="1"/>
    </xf>
    <xf numFmtId="44" fontId="56" fillId="13" borderId="43" xfId="0" applyNumberFormat="1" applyFont="1" applyFill="1" applyBorder="1" applyAlignment="1">
      <alignment horizontal="right" vertical="center"/>
    </xf>
    <xf numFmtId="0" fontId="49" fillId="0" borderId="33" xfId="28" applyFont="1" applyBorder="1" applyAlignment="1">
      <alignment horizontal="center" vertical="top" wrapText="1"/>
    </xf>
    <xf numFmtId="3" fontId="47" fillId="0" borderId="33" xfId="28" applyNumberFormat="1" applyFont="1" applyBorder="1" applyAlignment="1" applyProtection="1">
      <alignment horizontal="center" vertical="top" wrapText="1"/>
      <protection locked="0"/>
    </xf>
    <xf numFmtId="0" fontId="11" fillId="0" borderId="0" xfId="0" applyFont="1" applyAlignment="1">
      <alignment vertical="center"/>
    </xf>
    <xf numFmtId="164" fontId="0" fillId="6" borderId="49" xfId="0" applyNumberFormat="1" applyFill="1" applyBorder="1" applyAlignment="1" applyProtection="1">
      <alignment vertical="center" wrapText="1"/>
      <protection locked="0"/>
    </xf>
    <xf numFmtId="164" fontId="0" fillId="6" borderId="43" xfId="0" applyNumberFormat="1" applyFill="1" applyBorder="1" applyAlignment="1" applyProtection="1">
      <alignment vertical="center" wrapText="1"/>
      <protection locked="0"/>
    </xf>
    <xf numFmtId="164" fontId="0" fillId="6" borderId="57" xfId="0" applyNumberFormat="1" applyFill="1" applyBorder="1" applyAlignment="1" applyProtection="1">
      <alignment vertical="center" wrapText="1"/>
      <protection locked="0"/>
    </xf>
    <xf numFmtId="164" fontId="0" fillId="6" borderId="58" xfId="0" applyNumberFormat="1" applyFill="1" applyBorder="1" applyAlignment="1" applyProtection="1">
      <alignment vertical="center" wrapText="1"/>
      <protection locked="0"/>
    </xf>
    <xf numFmtId="164" fontId="0" fillId="6" borderId="54" xfId="0" applyNumberFormat="1" applyFill="1" applyBorder="1" applyAlignment="1" applyProtection="1">
      <alignment vertical="center" wrapText="1"/>
      <protection locked="0"/>
    </xf>
    <xf numFmtId="164" fontId="0" fillId="6" borderId="55" xfId="0" applyNumberFormat="1" applyFill="1" applyBorder="1" applyAlignment="1" applyProtection="1">
      <alignment vertical="center" wrapText="1"/>
      <protection locked="0"/>
    </xf>
    <xf numFmtId="164" fontId="0" fillId="6" borderId="56" xfId="0" applyNumberFormat="1" applyFill="1" applyBorder="1" applyAlignment="1" applyProtection="1">
      <alignment vertical="center" wrapText="1"/>
      <protection locked="0"/>
    </xf>
    <xf numFmtId="0" fontId="47" fillId="0" borderId="3" xfId="28" applyFont="1" applyBorder="1" applyAlignment="1" applyProtection="1">
      <alignment horizontal="justify" vertical="top" wrapText="1"/>
      <protection locked="0"/>
    </xf>
    <xf numFmtId="0" fontId="49" fillId="0" borderId="3" xfId="28" applyFont="1" applyBorder="1" applyAlignment="1">
      <alignment horizontal="center" vertical="top" wrapText="1"/>
    </xf>
    <xf numFmtId="0" fontId="47" fillId="0" borderId="66" xfId="28" applyFont="1" applyBorder="1" applyAlignment="1" applyProtection="1">
      <alignment horizontal="justify" vertical="top" wrapText="1"/>
      <protection locked="0"/>
    </xf>
    <xf numFmtId="0" fontId="49" fillId="0" borderId="66" xfId="28" applyFont="1" applyBorder="1" applyAlignment="1">
      <alignment horizontal="center" vertical="top" wrapText="1"/>
    </xf>
    <xf numFmtId="0" fontId="58" fillId="4" borderId="0" xfId="0" applyFont="1" applyFill="1"/>
    <xf numFmtId="164" fontId="7" fillId="6" borderId="22" xfId="0" applyNumberFormat="1" applyFont="1" applyFill="1" applyBorder="1" applyAlignment="1" applyProtection="1">
      <alignment horizontal="right" indent="1"/>
      <protection locked="0"/>
    </xf>
    <xf numFmtId="164" fontId="0" fillId="6" borderId="69" xfId="0" applyNumberFormat="1" applyFill="1" applyBorder="1" applyAlignment="1" applyProtection="1">
      <alignment vertical="center" wrapText="1"/>
      <protection locked="0"/>
    </xf>
    <xf numFmtId="164" fontId="0" fillId="6" borderId="70" xfId="0" applyNumberFormat="1" applyFill="1" applyBorder="1" applyAlignment="1" applyProtection="1">
      <alignment vertical="center" wrapText="1"/>
      <protection locked="0"/>
    </xf>
    <xf numFmtId="164" fontId="0" fillId="6" borderId="71" xfId="0" applyNumberFormat="1" applyFill="1" applyBorder="1" applyAlignment="1" applyProtection="1">
      <alignment vertical="center" wrapText="1"/>
      <protection locked="0"/>
    </xf>
    <xf numFmtId="164" fontId="0" fillId="6" borderId="72" xfId="0" applyNumberFormat="1" applyFill="1" applyBorder="1" applyAlignment="1" applyProtection="1">
      <alignment vertical="center" wrapText="1"/>
      <protection locked="0"/>
    </xf>
    <xf numFmtId="164" fontId="7" fillId="6" borderId="0" xfId="0" applyNumberFormat="1" applyFont="1" applyFill="1" applyAlignment="1" applyProtection="1">
      <alignment horizontal="right" indent="1"/>
      <protection locked="0"/>
    </xf>
    <xf numFmtId="165" fontId="7" fillId="6" borderId="0" xfId="3" applyNumberFormat="1" applyFont="1" applyFill="1" applyBorder="1" applyAlignment="1" applyProtection="1">
      <alignment horizontal="right" indent="1"/>
      <protection locked="0"/>
    </xf>
    <xf numFmtId="164" fontId="7" fillId="15" borderId="21" xfId="0" applyNumberFormat="1" applyFont="1" applyFill="1" applyBorder="1" applyAlignment="1" applyProtection="1">
      <alignment horizontal="right" indent="1"/>
      <protection locked="0"/>
    </xf>
    <xf numFmtId="165" fontId="7" fillId="15" borderId="21" xfId="3" applyNumberFormat="1" applyFont="1" applyFill="1" applyBorder="1" applyAlignment="1" applyProtection="1">
      <alignment horizontal="right" indent="1"/>
      <protection locked="0"/>
    </xf>
    <xf numFmtId="0" fontId="8" fillId="0" borderId="1" xfId="0" applyFont="1" applyBorder="1" applyAlignment="1">
      <alignment vertical="center"/>
    </xf>
    <xf numFmtId="0" fontId="8" fillId="6" borderId="1" xfId="0" applyFont="1" applyFill="1" applyBorder="1" applyAlignment="1" applyProtection="1">
      <alignment vertical="center"/>
      <protection locked="0"/>
    </xf>
    <xf numFmtId="0" fontId="39" fillId="0" borderId="1" xfId="0" applyFont="1" applyBorder="1" applyAlignment="1">
      <alignment vertical="center"/>
    </xf>
    <xf numFmtId="0" fontId="39" fillId="8" borderId="4" xfId="0" applyFont="1" applyFill="1" applyBorder="1" applyAlignment="1">
      <alignment vertical="center"/>
    </xf>
    <xf numFmtId="0" fontId="23" fillId="8" borderId="71" xfId="0" applyFont="1" applyFill="1" applyBorder="1" applyAlignment="1">
      <alignment horizontal="center" vertical="center"/>
    </xf>
    <xf numFmtId="168" fontId="8" fillId="6" borderId="77" xfId="2" applyFont="1" applyFill="1" applyBorder="1" applyProtection="1">
      <protection locked="0"/>
    </xf>
    <xf numFmtId="0" fontId="49" fillId="0" borderId="78" xfId="28" applyFont="1" applyBorder="1" applyAlignment="1">
      <alignment horizontal="center" vertical="top" wrapText="1"/>
    </xf>
    <xf numFmtId="0" fontId="49" fillId="0" borderId="32" xfId="28" applyFont="1" applyBorder="1" applyAlignment="1">
      <alignment horizontal="center" vertical="top" wrapText="1"/>
    </xf>
    <xf numFmtId="3" fontId="49" fillId="0" borderId="71" xfId="28" applyNumberFormat="1" applyFont="1" applyBorder="1" applyAlignment="1">
      <alignment horizontal="center" vertical="top" wrapText="1"/>
    </xf>
    <xf numFmtId="3" fontId="49" fillId="0" borderId="44" xfId="28" applyNumberFormat="1" applyFont="1" applyBorder="1" applyAlignment="1">
      <alignment horizontal="center" vertical="top" wrapText="1"/>
    </xf>
    <xf numFmtId="9" fontId="49" fillId="0" borderId="33" xfId="3" applyFont="1" applyFill="1" applyBorder="1" applyAlignment="1">
      <alignment horizontal="center" vertical="top" wrapText="1"/>
    </xf>
    <xf numFmtId="3" fontId="49" fillId="16" borderId="8" xfId="28" applyNumberFormat="1" applyFont="1" applyFill="1" applyBorder="1" applyAlignment="1">
      <alignment horizontal="center" vertical="top" wrapText="1"/>
    </xf>
    <xf numFmtId="3" fontId="47" fillId="16" borderId="33" xfId="28" applyNumberFormat="1" applyFont="1" applyFill="1" applyBorder="1" applyAlignment="1" applyProtection="1">
      <alignment horizontal="center" vertical="top" wrapText="1"/>
      <protection locked="0"/>
    </xf>
    <xf numFmtId="3" fontId="49" fillId="16" borderId="33" xfId="28" applyNumberFormat="1" applyFont="1" applyFill="1" applyBorder="1" applyAlignment="1">
      <alignment horizontal="center" vertical="top" wrapText="1"/>
    </xf>
    <xf numFmtId="0" fontId="49" fillId="16" borderId="65" xfId="28" applyFont="1" applyFill="1" applyBorder="1" applyAlignment="1">
      <alignment horizontal="center" vertical="top" wrapText="1"/>
    </xf>
    <xf numFmtId="0" fontId="49" fillId="16" borderId="79" xfId="28" applyFont="1" applyFill="1" applyBorder="1" applyAlignment="1">
      <alignment horizontal="center" vertical="top" wrapText="1"/>
    </xf>
    <xf numFmtId="3" fontId="49" fillId="16" borderId="68" xfId="28" applyNumberFormat="1" applyFont="1" applyFill="1" applyBorder="1" applyAlignment="1">
      <alignment horizontal="center" vertical="top" wrapText="1"/>
    </xf>
    <xf numFmtId="3" fontId="49" fillId="17" borderId="8" xfId="28" applyNumberFormat="1" applyFont="1" applyFill="1" applyBorder="1" applyAlignment="1">
      <alignment horizontal="center" vertical="top" wrapText="1"/>
    </xf>
    <xf numFmtId="0" fontId="49" fillId="17" borderId="8" xfId="28" applyFont="1" applyFill="1" applyBorder="1" applyAlignment="1">
      <alignment horizontal="right" vertical="top" wrapText="1"/>
    </xf>
    <xf numFmtId="0" fontId="57" fillId="16" borderId="33" xfId="28" applyFont="1" applyFill="1" applyBorder="1" applyAlignment="1" applyProtection="1">
      <alignment horizontal="justify" vertical="top" wrapText="1"/>
      <protection locked="0"/>
    </xf>
    <xf numFmtId="0" fontId="57" fillId="16" borderId="65" xfId="28" applyFont="1" applyFill="1" applyBorder="1" applyAlignment="1" applyProtection="1">
      <alignment horizontal="justify" vertical="top" wrapText="1"/>
      <protection locked="0"/>
    </xf>
    <xf numFmtId="0" fontId="25" fillId="0" borderId="25" xfId="0" applyFont="1" applyBorder="1" applyAlignment="1">
      <alignment vertical="center"/>
    </xf>
    <xf numFmtId="0" fontId="26" fillId="0" borderId="26" xfId="0" applyFont="1" applyBorder="1" applyAlignment="1">
      <alignment vertical="center"/>
    </xf>
    <xf numFmtId="0" fontId="26" fillId="0" borderId="26" xfId="0" applyFont="1" applyBorder="1" applyAlignment="1">
      <alignment horizontal="right" vertical="center" indent="1"/>
    </xf>
    <xf numFmtId="167" fontId="31" fillId="0" borderId="0" xfId="0" applyNumberFormat="1" applyFont="1" applyAlignment="1">
      <alignment vertical="center"/>
    </xf>
    <xf numFmtId="0" fontId="47" fillId="0" borderId="67" xfId="28" applyFont="1" applyBorder="1" applyAlignment="1">
      <alignment horizontal="justify" vertical="top" wrapText="1"/>
    </xf>
    <xf numFmtId="0" fontId="49" fillId="0" borderId="67" xfId="28" applyFont="1" applyBorder="1" applyAlignment="1">
      <alignment horizontal="center" vertical="top" wrapText="1"/>
    </xf>
    <xf numFmtId="0" fontId="47" fillId="0" borderId="43" xfId="28" applyFont="1" applyBorder="1" applyAlignment="1" applyProtection="1">
      <alignment horizontal="justify" vertical="top" wrapText="1"/>
      <protection locked="0"/>
    </xf>
    <xf numFmtId="0" fontId="47" fillId="0" borderId="2" xfId="28" applyNumberFormat="1" applyFont="1" applyBorder="1"/>
    <xf numFmtId="9" fontId="49" fillId="0" borderId="43" xfId="3" applyFont="1" applyFill="1" applyBorder="1" applyAlignment="1">
      <alignment horizontal="center" vertical="top" wrapText="1"/>
    </xf>
    <xf numFmtId="0" fontId="23" fillId="0" borderId="54" xfId="28" applyFont="1" applyBorder="1"/>
    <xf numFmtId="0" fontId="23" fillId="0" borderId="55" xfId="28" applyFont="1" applyBorder="1"/>
    <xf numFmtId="0" fontId="23" fillId="0" borderId="56" xfId="28" applyFont="1" applyBorder="1"/>
    <xf numFmtId="0" fontId="23" fillId="0" borderId="59" xfId="28" applyFont="1" applyBorder="1"/>
    <xf numFmtId="0" fontId="23" fillId="0" borderId="60" xfId="28" applyFont="1" applyBorder="1"/>
    <xf numFmtId="0" fontId="23" fillId="0" borderId="61" xfId="28" applyFont="1" applyBorder="1"/>
    <xf numFmtId="0" fontId="17" fillId="18" borderId="5" xfId="0" applyFont="1" applyFill="1" applyBorder="1" applyAlignment="1">
      <alignment horizontal="center"/>
    </xf>
    <xf numFmtId="0" fontId="0" fillId="20" borderId="6" xfId="0" applyFill="1" applyBorder="1" applyAlignment="1">
      <alignment horizontal="center" vertical="center" wrapText="1"/>
    </xf>
    <xf numFmtId="0" fontId="0" fillId="21" borderId="7" xfId="0" applyFill="1" applyBorder="1" applyAlignment="1">
      <alignment horizontal="center" vertical="center" wrapText="1"/>
    </xf>
    <xf numFmtId="0" fontId="0" fillId="21" borderId="8" xfId="0" applyFill="1" applyBorder="1" applyAlignment="1">
      <alignment horizontal="center" vertical="center" wrapText="1"/>
    </xf>
    <xf numFmtId="0" fontId="0" fillId="21" borderId="9" xfId="0" applyFill="1" applyBorder="1" applyAlignment="1">
      <alignment horizontal="center" vertical="center" wrapText="1"/>
    </xf>
    <xf numFmtId="0" fontId="0" fillId="21" borderId="10" xfId="0" applyFill="1" applyBorder="1" applyAlignment="1">
      <alignment horizontal="center" vertical="center" wrapText="1"/>
    </xf>
    <xf numFmtId="164" fontId="12" fillId="20" borderId="15" xfId="0" applyNumberFormat="1" applyFont="1" applyFill="1" applyBorder="1"/>
    <xf numFmtId="164" fontId="12" fillId="21" borderId="16" xfId="0" applyNumberFormat="1" applyFont="1" applyFill="1" applyBorder="1"/>
    <xf numFmtId="164" fontId="12" fillId="21" borderId="17" xfId="0" applyNumberFormat="1" applyFont="1" applyFill="1" applyBorder="1"/>
    <xf numFmtId="164" fontId="12" fillId="21" borderId="18" xfId="0" applyNumberFormat="1" applyFont="1" applyFill="1" applyBorder="1"/>
    <xf numFmtId="0" fontId="12" fillId="21" borderId="16" xfId="0" applyFont="1" applyFill="1" applyBorder="1"/>
    <xf numFmtId="0" fontId="12" fillId="21" borderId="17" xfId="0" applyFont="1" applyFill="1" applyBorder="1"/>
    <xf numFmtId="0" fontId="12" fillId="21" borderId="19" xfId="0" applyFont="1" applyFill="1" applyBorder="1"/>
    <xf numFmtId="0" fontId="0" fillId="20" borderId="48" xfId="0" applyFill="1" applyBorder="1" applyAlignment="1">
      <alignment horizontal="center" vertical="center" wrapText="1"/>
    </xf>
    <xf numFmtId="0" fontId="0" fillId="21" borderId="54" xfId="0" applyFill="1" applyBorder="1" applyAlignment="1">
      <alignment horizontal="center" vertical="center" wrapText="1"/>
    </xf>
    <xf numFmtId="0" fontId="0" fillId="21" borderId="55" xfId="0" applyFill="1" applyBorder="1" applyAlignment="1">
      <alignment horizontal="center" vertical="center" wrapText="1"/>
    </xf>
    <xf numFmtId="0" fontId="0" fillId="21" borderId="56" xfId="0" applyFill="1" applyBorder="1" applyAlignment="1">
      <alignment horizontal="center" vertical="center" wrapText="1"/>
    </xf>
    <xf numFmtId="164" fontId="12" fillId="20" borderId="47" xfId="0" applyNumberFormat="1" applyFont="1" applyFill="1" applyBorder="1"/>
    <xf numFmtId="164" fontId="12" fillId="21" borderId="59" xfId="0" applyNumberFormat="1" applyFont="1" applyFill="1" applyBorder="1"/>
    <xf numFmtId="164" fontId="12" fillId="21" borderId="60" xfId="0" applyNumberFormat="1" applyFont="1" applyFill="1" applyBorder="1"/>
    <xf numFmtId="164" fontId="12" fillId="21" borderId="61" xfId="0" applyNumberFormat="1" applyFont="1" applyFill="1" applyBorder="1"/>
    <xf numFmtId="164" fontId="12" fillId="21" borderId="74" xfId="0" applyNumberFormat="1" applyFont="1" applyFill="1" applyBorder="1"/>
    <xf numFmtId="164" fontId="12" fillId="21" borderId="75" xfId="0" applyNumberFormat="1" applyFont="1" applyFill="1" applyBorder="1"/>
    <xf numFmtId="164" fontId="12" fillId="21" borderId="76" xfId="0" applyNumberFormat="1" applyFont="1" applyFill="1" applyBorder="1"/>
    <xf numFmtId="0" fontId="0" fillId="23" borderId="0" xfId="0" applyFill="1"/>
    <xf numFmtId="0" fontId="23" fillId="8" borderId="4" xfId="0" applyFont="1" applyFill="1" applyBorder="1" applyAlignment="1">
      <alignment horizontal="left" vertical="center"/>
    </xf>
    <xf numFmtId="0" fontId="23" fillId="8" borderId="80" xfId="0" applyFont="1" applyFill="1" applyBorder="1" applyAlignment="1">
      <alignment horizontal="center" vertical="center"/>
    </xf>
    <xf numFmtId="168" fontId="8" fillId="6" borderId="81" xfId="2" applyFont="1" applyFill="1" applyBorder="1" applyProtection="1">
      <protection locked="0"/>
    </xf>
    <xf numFmtId="0" fontId="23" fillId="8" borderId="43" xfId="0" applyFont="1" applyFill="1" applyBorder="1" applyAlignment="1">
      <alignment horizontal="center" vertical="center"/>
    </xf>
    <xf numFmtId="168" fontId="8" fillId="0" borderId="43" xfId="2" applyFont="1" applyBorder="1"/>
    <xf numFmtId="168" fontId="8" fillId="6" borderId="43" xfId="2" applyFont="1" applyFill="1" applyBorder="1" applyProtection="1">
      <protection locked="0"/>
    </xf>
    <xf numFmtId="168" fontId="39" fillId="0" borderId="43" xfId="2" applyFont="1" applyBorder="1"/>
    <xf numFmtId="168" fontId="39" fillId="8" borderId="43" xfId="2" applyFont="1" applyFill="1" applyBorder="1"/>
    <xf numFmtId="0" fontId="30" fillId="24" borderId="0" xfId="0" applyFont="1" applyFill="1" applyAlignment="1">
      <alignment vertical="center"/>
    </xf>
    <xf numFmtId="0" fontId="30" fillId="24" borderId="0" xfId="0" applyFont="1" applyFill="1" applyAlignment="1">
      <alignment vertical="center" wrapText="1"/>
    </xf>
    <xf numFmtId="0" fontId="23" fillId="25" borderId="20" xfId="0" applyFont="1" applyFill="1" applyBorder="1" applyAlignment="1">
      <alignment horizontal="center" vertical="center" wrapText="1"/>
    </xf>
    <xf numFmtId="0" fontId="23" fillId="25" borderId="20" xfId="0" applyFont="1" applyFill="1" applyBorder="1" applyAlignment="1">
      <alignment vertical="center" wrapText="1"/>
    </xf>
    <xf numFmtId="0" fontId="23" fillId="25" borderId="30" xfId="0" applyFont="1" applyFill="1" applyBorder="1" applyAlignment="1">
      <alignment vertical="center" wrapText="1"/>
    </xf>
    <xf numFmtId="171" fontId="7" fillId="6" borderId="82" xfId="28" applyNumberFormat="1" applyFill="1" applyBorder="1" applyAlignment="1" applyProtection="1">
      <alignment horizontal="center"/>
      <protection locked="0"/>
    </xf>
    <xf numFmtId="0" fontId="16" fillId="0" borderId="3" xfId="28" applyFont="1" applyBorder="1"/>
    <xf numFmtId="0" fontId="16" fillId="0" borderId="43" xfId="28" applyFont="1" applyBorder="1"/>
    <xf numFmtId="0" fontId="60" fillId="0" borderId="0" xfId="0" applyFont="1" applyAlignment="1">
      <alignment horizontal="left" vertical="center"/>
    </xf>
    <xf numFmtId="0" fontId="9" fillId="4" borderId="0" xfId="0" applyFont="1" applyFill="1" applyAlignment="1">
      <alignment horizontal="center" vertical="center" wrapText="1"/>
    </xf>
    <xf numFmtId="0" fontId="11" fillId="5" borderId="0" xfId="0" applyFont="1" applyFill="1" applyAlignment="1">
      <alignment horizontal="left" vertical="center"/>
    </xf>
    <xf numFmtId="0" fontId="17" fillId="7" borderId="62" xfId="0" applyFont="1" applyFill="1" applyBorder="1" applyAlignment="1">
      <alignment horizontal="center"/>
    </xf>
    <xf numFmtId="0" fontId="17" fillId="7" borderId="63" xfId="0" applyFont="1" applyFill="1" applyBorder="1" applyAlignment="1">
      <alignment horizontal="center"/>
    </xf>
    <xf numFmtId="0" fontId="17" fillId="7" borderId="52" xfId="0" applyFont="1" applyFill="1" applyBorder="1" applyAlignment="1">
      <alignment horizontal="center"/>
    </xf>
    <xf numFmtId="0" fontId="17" fillId="7" borderId="53" xfId="0" applyFont="1" applyFill="1" applyBorder="1" applyAlignment="1">
      <alignment horizontal="center"/>
    </xf>
    <xf numFmtId="0" fontId="17" fillId="19" borderId="5" xfId="0" applyFont="1" applyFill="1" applyBorder="1" applyAlignment="1">
      <alignment horizontal="center"/>
    </xf>
    <xf numFmtId="0" fontId="17" fillId="7" borderId="45" xfId="0" applyFont="1" applyFill="1" applyBorder="1" applyAlignment="1">
      <alignment horizontal="center"/>
    </xf>
    <xf numFmtId="0" fontId="17" fillId="7" borderId="46" xfId="0" applyFont="1" applyFill="1" applyBorder="1" applyAlignment="1">
      <alignment horizontal="center"/>
    </xf>
    <xf numFmtId="0" fontId="17" fillId="7" borderId="50" xfId="0" applyFont="1" applyFill="1" applyBorder="1" applyAlignment="1">
      <alignment horizontal="center"/>
    </xf>
    <xf numFmtId="0" fontId="17" fillId="7" borderId="51" xfId="0" applyFont="1" applyFill="1" applyBorder="1" applyAlignment="1">
      <alignment horizontal="center"/>
    </xf>
    <xf numFmtId="0" fontId="17" fillId="7" borderId="64" xfId="0" applyFont="1" applyFill="1" applyBorder="1" applyAlignment="1">
      <alignment horizontal="center"/>
    </xf>
    <xf numFmtId="0" fontId="11" fillId="22" borderId="0" xfId="0" applyFont="1" applyFill="1" applyAlignment="1">
      <alignment horizontal="left" vertical="center"/>
    </xf>
    <xf numFmtId="0" fontId="59" fillId="14" borderId="0" xfId="0" applyFont="1" applyFill="1" applyAlignment="1">
      <alignment horizontal="center" vertical="center" wrapText="1"/>
    </xf>
    <xf numFmtId="0" fontId="59" fillId="14" borderId="73" xfId="0" applyFont="1" applyFill="1" applyBorder="1" applyAlignment="1">
      <alignment horizontal="center" vertical="center" wrapText="1"/>
    </xf>
    <xf numFmtId="0" fontId="23" fillId="25" borderId="20" xfId="0" applyFont="1" applyFill="1" applyBorder="1" applyAlignment="1">
      <alignment horizontal="center" vertical="center" wrapText="1"/>
    </xf>
    <xf numFmtId="0" fontId="10" fillId="4" borderId="0" xfId="0" applyFont="1" applyFill="1" applyAlignment="1">
      <alignment horizontal="center" vertical="center" wrapText="1"/>
    </xf>
    <xf numFmtId="0" fontId="7" fillId="4" borderId="0" xfId="0" applyFont="1" applyFill="1" applyAlignment="1">
      <alignment horizontal="left" vertical="center" wrapText="1"/>
    </xf>
    <xf numFmtId="0" fontId="7" fillId="0" borderId="0" xfId="0" applyFont="1" applyAlignment="1">
      <alignment horizontal="left" vertical="center"/>
    </xf>
    <xf numFmtId="0" fontId="23" fillId="25" borderId="25" xfId="0" applyFont="1" applyFill="1" applyBorder="1" applyAlignment="1">
      <alignment horizontal="center" vertical="center" wrapText="1"/>
    </xf>
    <xf numFmtId="0" fontId="39" fillId="0" borderId="2" xfId="0" applyFont="1" applyBorder="1" applyAlignment="1">
      <alignment horizontal="center" vertical="center" wrapText="1"/>
    </xf>
    <xf numFmtId="0" fontId="0" fillId="6" borderId="5" xfId="0" applyFill="1" applyBorder="1"/>
    <xf numFmtId="0" fontId="8" fillId="4" borderId="0" xfId="0" applyFont="1" applyFill="1" applyAlignment="1">
      <alignment horizontal="left" wrapText="1"/>
    </xf>
    <xf numFmtId="0" fontId="11" fillId="10" borderId="0" xfId="0" applyFont="1" applyFill="1" applyAlignment="1">
      <alignment horizontal="left" vertical="center"/>
    </xf>
    <xf numFmtId="0" fontId="0" fillId="6" borderId="2" xfId="0" applyFill="1" applyBorder="1"/>
    <xf numFmtId="0" fontId="8" fillId="4" borderId="0" xfId="0" applyFont="1" applyFill="1" applyAlignment="1">
      <alignment horizontal="left" vertical="center" wrapText="1"/>
    </xf>
    <xf numFmtId="0" fontId="15" fillId="9" borderId="2" xfId="28" applyFont="1" applyFill="1" applyBorder="1" applyAlignment="1">
      <alignment horizontal="center" vertical="center" wrapText="1"/>
    </xf>
    <xf numFmtId="0" fontId="48" fillId="9" borderId="2" xfId="28" applyFont="1" applyFill="1" applyBorder="1" applyAlignment="1">
      <alignment horizontal="center" vertical="top" wrapText="1"/>
    </xf>
  </cellXfs>
  <cellStyles count="32">
    <cellStyle name="cf1" xfId="4" xr:uid="{00000000-0005-0000-0000-000000000000}"/>
    <cellStyle name="cf10" xfId="5" xr:uid="{00000000-0005-0000-0000-000001000000}"/>
    <cellStyle name="cf11" xfId="6" xr:uid="{00000000-0005-0000-0000-000002000000}"/>
    <cellStyle name="cf12" xfId="7" xr:uid="{00000000-0005-0000-0000-000003000000}"/>
    <cellStyle name="cf13" xfId="8" xr:uid="{00000000-0005-0000-0000-000004000000}"/>
    <cellStyle name="cf14" xfId="9" xr:uid="{00000000-0005-0000-0000-000005000000}"/>
    <cellStyle name="cf15" xfId="10" xr:uid="{00000000-0005-0000-0000-000006000000}"/>
    <cellStyle name="cf16" xfId="11" xr:uid="{00000000-0005-0000-0000-000007000000}"/>
    <cellStyle name="cf17" xfId="12" xr:uid="{00000000-0005-0000-0000-000008000000}"/>
    <cellStyle name="cf18" xfId="13" xr:uid="{00000000-0005-0000-0000-000009000000}"/>
    <cellStyle name="cf19" xfId="14" xr:uid="{00000000-0005-0000-0000-00000A000000}"/>
    <cellStyle name="cf2" xfId="15" xr:uid="{00000000-0005-0000-0000-00000B000000}"/>
    <cellStyle name="cf20" xfId="16" xr:uid="{00000000-0005-0000-0000-00000C000000}"/>
    <cellStyle name="cf21" xfId="17" xr:uid="{00000000-0005-0000-0000-00000D000000}"/>
    <cellStyle name="cf22" xfId="18" xr:uid="{00000000-0005-0000-0000-00000E000000}"/>
    <cellStyle name="cf3" xfId="19" xr:uid="{00000000-0005-0000-0000-00000F000000}"/>
    <cellStyle name="cf4" xfId="20" xr:uid="{00000000-0005-0000-0000-000010000000}"/>
    <cellStyle name="cf5" xfId="21" xr:uid="{00000000-0005-0000-0000-000011000000}"/>
    <cellStyle name="cf6" xfId="22" xr:uid="{00000000-0005-0000-0000-000012000000}"/>
    <cellStyle name="cf7" xfId="23" xr:uid="{00000000-0005-0000-0000-000013000000}"/>
    <cellStyle name="cf8" xfId="24" xr:uid="{00000000-0005-0000-0000-000014000000}"/>
    <cellStyle name="cf9" xfId="25" xr:uid="{00000000-0005-0000-0000-000015000000}"/>
    <cellStyle name="Lien hypertexte" xfId="26" xr:uid="{00000000-0005-0000-0000-000016000000}"/>
    <cellStyle name="Milliers" xfId="1" builtinId="3" customBuiltin="1"/>
    <cellStyle name="Milliers 2" xfId="27" xr:uid="{00000000-0005-0000-0000-000018000000}"/>
    <cellStyle name="Monétaire" xfId="2" builtinId="4" customBuiltin="1"/>
    <cellStyle name="Normal" xfId="0" builtinId="0" customBuiltin="1"/>
    <cellStyle name="Normal 2" xfId="28" xr:uid="{00000000-0005-0000-0000-00001B000000}"/>
    <cellStyle name="Normal 4" xfId="29" xr:uid="{00000000-0005-0000-0000-00001C000000}"/>
    <cellStyle name="Normal 4 2" xfId="30" xr:uid="{00000000-0005-0000-0000-00001D000000}"/>
    <cellStyle name="Pourcentage" xfId="3" builtinId="5" customBuiltin="1"/>
    <cellStyle name="Pourcentage 2" xfId="31" xr:uid="{00000000-0005-0000-0000-00001F000000}"/>
  </cellStyles>
  <dxfs count="8">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FF0000"/>
        <family val="2"/>
      </font>
    </dxf>
    <dxf>
      <font>
        <color rgb="FFFF0000"/>
        <family val="2"/>
      </font>
    </dxf>
    <dxf>
      <fill>
        <patternFill patternType="solid">
          <fgColor rgb="FFFF0000"/>
          <bgColor rgb="FFFF0000"/>
        </patternFill>
      </fill>
    </dxf>
    <dxf>
      <fill>
        <patternFill patternType="solid">
          <fgColor rgb="FFFF0000"/>
          <bgColor rgb="FFFF0000"/>
        </patternFill>
      </fill>
    </dxf>
    <dxf>
      <font>
        <color theme="0"/>
      </font>
      <fill>
        <patternFill patternType="none">
          <bgColor auto="1"/>
        </patternFill>
      </fill>
      <border>
        <right/>
        <top/>
        <bottom/>
        <vertical/>
        <horizontal/>
      </border>
    </dxf>
    <dxf>
      <font>
        <color rgb="FFFFFFFF"/>
        <family val="2"/>
      </font>
      <fill>
        <patternFill patternType="none"/>
      </fill>
      <border>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231322</xdr:colOff>
      <xdr:row>0</xdr:row>
      <xdr:rowOff>108857</xdr:rowOff>
    </xdr:from>
    <xdr:ext cx="2148569" cy="1162050"/>
    <xdr:pic>
      <xdr:nvPicPr>
        <xdr:cNvPr id="5" name="Image 4">
          <a:extLst>
            <a:ext uri="{FF2B5EF4-FFF2-40B4-BE49-F238E27FC236}">
              <a16:creationId xmlns:a16="http://schemas.microsoft.com/office/drawing/2014/main" id="{013A3D26-3DE7-47AA-9B6E-53526F243D8F}"/>
            </a:ext>
          </a:extLst>
        </xdr:cNvPr>
        <xdr:cNvPicPr>
          <a:picLocks noChangeAspect="1"/>
        </xdr:cNvPicPr>
      </xdr:nvPicPr>
      <xdr:blipFill rotWithShape="1">
        <a:blip xmlns:r="http://schemas.openxmlformats.org/officeDocument/2006/relationships" r:embed="rId1"/>
        <a:srcRect t="8849" b="9372"/>
        <a:stretch/>
      </xdr:blipFill>
      <xdr:spPr>
        <a:xfrm>
          <a:off x="231322" y="108857"/>
          <a:ext cx="2148569" cy="1162050"/>
        </a:xfrm>
        <a:prstGeom prst="rect">
          <a:avLst/>
        </a:prstGeom>
      </xdr:spPr>
    </xdr:pic>
    <xdr:clientData/>
  </xdr:oneCellAnchor>
  <xdr:oneCellAnchor>
    <xdr:from>
      <xdr:col>1</xdr:col>
      <xdr:colOff>845003</xdr:colOff>
      <xdr:row>0</xdr:row>
      <xdr:rowOff>127906</xdr:rowOff>
    </xdr:from>
    <xdr:ext cx="895351" cy="1133475"/>
    <xdr:pic>
      <xdr:nvPicPr>
        <xdr:cNvPr id="6" name="Image 5">
          <a:extLst>
            <a:ext uri="{FF2B5EF4-FFF2-40B4-BE49-F238E27FC236}">
              <a16:creationId xmlns:a16="http://schemas.microsoft.com/office/drawing/2014/main" id="{2D8F58CC-BB13-4E33-B1F4-8EFAE88274E6}"/>
            </a:ext>
          </a:extLst>
        </xdr:cNvPr>
        <xdr:cNvPicPr>
          <a:picLocks noChangeAspect="1"/>
        </xdr:cNvPicPr>
      </xdr:nvPicPr>
      <xdr:blipFill rotWithShape="1">
        <a:blip xmlns:r="http://schemas.openxmlformats.org/officeDocument/2006/relationships" r:embed="rId2"/>
        <a:srcRect l="27270" t="12674" r="29720" b="18769"/>
        <a:stretch/>
      </xdr:blipFill>
      <xdr:spPr>
        <a:xfrm>
          <a:off x="2355396" y="127906"/>
          <a:ext cx="895351" cy="1133475"/>
        </a:xfrm>
        <a:prstGeom prst="rect">
          <a:avLst/>
        </a:prstGeom>
      </xdr:spPr>
    </xdr:pic>
    <xdr:clientData/>
  </xdr:oneCellAnchor>
  <xdr:twoCellAnchor editAs="oneCell">
    <xdr:from>
      <xdr:col>2</xdr:col>
      <xdr:colOff>606199</xdr:colOff>
      <xdr:row>1</xdr:row>
      <xdr:rowOff>74843</xdr:rowOff>
    </xdr:from>
    <xdr:to>
      <xdr:col>2</xdr:col>
      <xdr:colOff>1884773</xdr:colOff>
      <xdr:row>7</xdr:row>
      <xdr:rowOff>75928</xdr:rowOff>
    </xdr:to>
    <xdr:pic>
      <xdr:nvPicPr>
        <xdr:cNvPr id="7" name="Image 6" descr="France 2030 : faire émerger les futurs champions dans nos filières  d'excellence | entreprises.gouv.fr">
          <a:extLst>
            <a:ext uri="{FF2B5EF4-FFF2-40B4-BE49-F238E27FC236}">
              <a16:creationId xmlns:a16="http://schemas.microsoft.com/office/drawing/2014/main" id="{5B915D56-F8F1-4E38-96CC-C47F7928228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26985" y="251736"/>
          <a:ext cx="1278574" cy="1062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212766</xdr:colOff>
      <xdr:row>0</xdr:row>
      <xdr:rowOff>289461</xdr:rowOff>
    </xdr:from>
    <xdr:ext cx="2148569" cy="1162050"/>
    <xdr:pic>
      <xdr:nvPicPr>
        <xdr:cNvPr id="8" name="Image 7">
          <a:extLst>
            <a:ext uri="{FF2B5EF4-FFF2-40B4-BE49-F238E27FC236}">
              <a16:creationId xmlns:a16="http://schemas.microsoft.com/office/drawing/2014/main" id="{15A478F9-3101-4F23-8E04-E27132D0AFDE}"/>
            </a:ext>
          </a:extLst>
        </xdr:cNvPr>
        <xdr:cNvPicPr>
          <a:picLocks noChangeAspect="1"/>
        </xdr:cNvPicPr>
      </xdr:nvPicPr>
      <xdr:blipFill rotWithShape="1">
        <a:blip xmlns:r="http://schemas.openxmlformats.org/officeDocument/2006/relationships" r:embed="rId1"/>
        <a:srcRect t="8849" b="9372"/>
        <a:stretch/>
      </xdr:blipFill>
      <xdr:spPr>
        <a:xfrm>
          <a:off x="212766" y="289461"/>
          <a:ext cx="2148569" cy="1162050"/>
        </a:xfrm>
        <a:prstGeom prst="rect">
          <a:avLst/>
        </a:prstGeom>
      </xdr:spPr>
    </xdr:pic>
    <xdr:clientData/>
  </xdr:oneCellAnchor>
  <xdr:oneCellAnchor>
    <xdr:from>
      <xdr:col>0</xdr:col>
      <xdr:colOff>2336840</xdr:colOff>
      <xdr:row>0</xdr:row>
      <xdr:rowOff>308510</xdr:rowOff>
    </xdr:from>
    <xdr:ext cx="895351" cy="1133475"/>
    <xdr:pic>
      <xdr:nvPicPr>
        <xdr:cNvPr id="9" name="Image 8">
          <a:extLst>
            <a:ext uri="{FF2B5EF4-FFF2-40B4-BE49-F238E27FC236}">
              <a16:creationId xmlns:a16="http://schemas.microsoft.com/office/drawing/2014/main" id="{73B35D01-0841-4F2C-8731-D8FBE20F5F37}"/>
            </a:ext>
          </a:extLst>
        </xdr:cNvPr>
        <xdr:cNvPicPr>
          <a:picLocks noChangeAspect="1"/>
        </xdr:cNvPicPr>
      </xdr:nvPicPr>
      <xdr:blipFill rotWithShape="1">
        <a:blip xmlns:r="http://schemas.openxmlformats.org/officeDocument/2006/relationships" r:embed="rId2"/>
        <a:srcRect l="27270" t="12674" r="29720" b="18769"/>
        <a:stretch/>
      </xdr:blipFill>
      <xdr:spPr>
        <a:xfrm>
          <a:off x="2336840" y="308510"/>
          <a:ext cx="895351" cy="1133475"/>
        </a:xfrm>
        <a:prstGeom prst="rect">
          <a:avLst/>
        </a:prstGeom>
      </xdr:spPr>
    </xdr:pic>
    <xdr:clientData/>
  </xdr:oneCellAnchor>
  <xdr:twoCellAnchor editAs="oneCell">
    <xdr:from>
      <xdr:col>0</xdr:col>
      <xdr:colOff>3608429</xdr:colOff>
      <xdr:row>0</xdr:row>
      <xdr:rowOff>413290</xdr:rowOff>
    </xdr:from>
    <xdr:to>
      <xdr:col>1</xdr:col>
      <xdr:colOff>998535</xdr:colOff>
      <xdr:row>0</xdr:row>
      <xdr:rowOff>1478907</xdr:rowOff>
    </xdr:to>
    <xdr:pic>
      <xdr:nvPicPr>
        <xdr:cNvPr id="10" name="Image 9" descr="France 2030 : faire émerger les futurs champions dans nos filières  d'excellence | entreprises.gouv.fr">
          <a:extLst>
            <a:ext uri="{FF2B5EF4-FFF2-40B4-BE49-F238E27FC236}">
              <a16:creationId xmlns:a16="http://schemas.microsoft.com/office/drawing/2014/main" id="{797C7D73-F329-4AE2-8168-CE7B9EB1DB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08429" y="413290"/>
          <a:ext cx="1278574" cy="1062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81643</xdr:colOff>
      <xdr:row>0</xdr:row>
      <xdr:rowOff>136071</xdr:rowOff>
    </xdr:from>
    <xdr:ext cx="2148569" cy="1162050"/>
    <xdr:pic>
      <xdr:nvPicPr>
        <xdr:cNvPr id="8" name="Image 7">
          <a:extLst>
            <a:ext uri="{FF2B5EF4-FFF2-40B4-BE49-F238E27FC236}">
              <a16:creationId xmlns:a16="http://schemas.microsoft.com/office/drawing/2014/main" id="{AEC2DE30-4DE9-442E-B7FB-3880FC778208}"/>
            </a:ext>
          </a:extLst>
        </xdr:cNvPr>
        <xdr:cNvPicPr>
          <a:picLocks noChangeAspect="1"/>
        </xdr:cNvPicPr>
      </xdr:nvPicPr>
      <xdr:blipFill rotWithShape="1">
        <a:blip xmlns:r="http://schemas.openxmlformats.org/officeDocument/2006/relationships" r:embed="rId1"/>
        <a:srcRect t="8849" b="9372"/>
        <a:stretch/>
      </xdr:blipFill>
      <xdr:spPr>
        <a:xfrm>
          <a:off x="81643" y="136071"/>
          <a:ext cx="2148569" cy="1162050"/>
        </a:xfrm>
        <a:prstGeom prst="rect">
          <a:avLst/>
        </a:prstGeom>
      </xdr:spPr>
    </xdr:pic>
    <xdr:clientData/>
  </xdr:oneCellAnchor>
  <xdr:oneCellAnchor>
    <xdr:from>
      <xdr:col>1</xdr:col>
      <xdr:colOff>913038</xdr:colOff>
      <xdr:row>0</xdr:row>
      <xdr:rowOff>155120</xdr:rowOff>
    </xdr:from>
    <xdr:ext cx="895351" cy="1133475"/>
    <xdr:pic>
      <xdr:nvPicPr>
        <xdr:cNvPr id="9" name="Image 8">
          <a:extLst>
            <a:ext uri="{FF2B5EF4-FFF2-40B4-BE49-F238E27FC236}">
              <a16:creationId xmlns:a16="http://schemas.microsoft.com/office/drawing/2014/main" id="{A26E177E-B0F5-487A-A575-813094AD67C3}"/>
            </a:ext>
          </a:extLst>
        </xdr:cNvPr>
        <xdr:cNvPicPr>
          <a:picLocks noChangeAspect="1"/>
        </xdr:cNvPicPr>
      </xdr:nvPicPr>
      <xdr:blipFill rotWithShape="1">
        <a:blip xmlns:r="http://schemas.openxmlformats.org/officeDocument/2006/relationships" r:embed="rId2"/>
        <a:srcRect l="27270" t="12674" r="29720" b="18769"/>
        <a:stretch/>
      </xdr:blipFill>
      <xdr:spPr>
        <a:xfrm>
          <a:off x="2205717" y="155120"/>
          <a:ext cx="895351" cy="1133475"/>
        </a:xfrm>
        <a:prstGeom prst="rect">
          <a:avLst/>
        </a:prstGeom>
      </xdr:spPr>
    </xdr:pic>
    <xdr:clientData/>
  </xdr:oneCellAnchor>
  <xdr:twoCellAnchor editAs="oneCell">
    <xdr:from>
      <xdr:col>2</xdr:col>
      <xdr:colOff>157163</xdr:colOff>
      <xdr:row>1</xdr:row>
      <xdr:rowOff>88450</xdr:rowOff>
    </xdr:from>
    <xdr:to>
      <xdr:col>3</xdr:col>
      <xdr:colOff>93578</xdr:colOff>
      <xdr:row>6</xdr:row>
      <xdr:rowOff>48713</xdr:rowOff>
    </xdr:to>
    <xdr:pic>
      <xdr:nvPicPr>
        <xdr:cNvPr id="10" name="Image 9" descr="France 2030 : faire émerger les futurs champions dans nos filières  d'excellence | entreprises.gouv.fr">
          <a:extLst>
            <a:ext uri="{FF2B5EF4-FFF2-40B4-BE49-F238E27FC236}">
              <a16:creationId xmlns:a16="http://schemas.microsoft.com/office/drawing/2014/main" id="{5CD2216F-3A5E-4961-B23E-194043A4C6D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77306" y="278950"/>
          <a:ext cx="1283522" cy="1062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54428</xdr:colOff>
      <xdr:row>0</xdr:row>
      <xdr:rowOff>231321</xdr:rowOff>
    </xdr:from>
    <xdr:ext cx="2148569" cy="1162050"/>
    <xdr:pic>
      <xdr:nvPicPr>
        <xdr:cNvPr id="5" name="Image 4">
          <a:extLst>
            <a:ext uri="{FF2B5EF4-FFF2-40B4-BE49-F238E27FC236}">
              <a16:creationId xmlns:a16="http://schemas.microsoft.com/office/drawing/2014/main" id="{9C7F43A5-EE6D-4421-B5CF-8BC06C70CCB6}"/>
            </a:ext>
          </a:extLst>
        </xdr:cNvPr>
        <xdr:cNvPicPr>
          <a:picLocks noChangeAspect="1"/>
        </xdr:cNvPicPr>
      </xdr:nvPicPr>
      <xdr:blipFill rotWithShape="1">
        <a:blip xmlns:r="http://schemas.openxmlformats.org/officeDocument/2006/relationships" r:embed="rId1"/>
        <a:srcRect t="8849" b="9372"/>
        <a:stretch/>
      </xdr:blipFill>
      <xdr:spPr>
        <a:xfrm>
          <a:off x="775607" y="231321"/>
          <a:ext cx="2148569" cy="1162050"/>
        </a:xfrm>
        <a:prstGeom prst="rect">
          <a:avLst/>
        </a:prstGeom>
      </xdr:spPr>
    </xdr:pic>
    <xdr:clientData/>
  </xdr:oneCellAnchor>
  <xdr:oneCellAnchor>
    <xdr:from>
      <xdr:col>1</xdr:col>
      <xdr:colOff>2178502</xdr:colOff>
      <xdr:row>0</xdr:row>
      <xdr:rowOff>250370</xdr:rowOff>
    </xdr:from>
    <xdr:ext cx="895351" cy="1133475"/>
    <xdr:pic>
      <xdr:nvPicPr>
        <xdr:cNvPr id="6" name="Image 5">
          <a:extLst>
            <a:ext uri="{FF2B5EF4-FFF2-40B4-BE49-F238E27FC236}">
              <a16:creationId xmlns:a16="http://schemas.microsoft.com/office/drawing/2014/main" id="{DA59EAF7-CA92-4C77-92AE-2292F2C877D5}"/>
            </a:ext>
          </a:extLst>
        </xdr:cNvPr>
        <xdr:cNvPicPr>
          <a:picLocks noChangeAspect="1"/>
        </xdr:cNvPicPr>
      </xdr:nvPicPr>
      <xdr:blipFill rotWithShape="1">
        <a:blip xmlns:r="http://schemas.openxmlformats.org/officeDocument/2006/relationships" r:embed="rId2"/>
        <a:srcRect l="27270" t="12674" r="29720" b="18769"/>
        <a:stretch/>
      </xdr:blipFill>
      <xdr:spPr>
        <a:xfrm>
          <a:off x="2899681" y="250370"/>
          <a:ext cx="895351" cy="1133475"/>
        </a:xfrm>
        <a:prstGeom prst="rect">
          <a:avLst/>
        </a:prstGeom>
      </xdr:spPr>
    </xdr:pic>
    <xdr:clientData/>
  </xdr:oneCellAnchor>
  <xdr:twoCellAnchor editAs="oneCell">
    <xdr:from>
      <xdr:col>1</xdr:col>
      <xdr:colOff>3450091</xdr:colOff>
      <xdr:row>0</xdr:row>
      <xdr:rowOff>374200</xdr:rowOff>
    </xdr:from>
    <xdr:to>
      <xdr:col>1</xdr:col>
      <xdr:colOff>4731840</xdr:colOff>
      <xdr:row>0</xdr:row>
      <xdr:rowOff>1439817</xdr:rowOff>
    </xdr:to>
    <xdr:pic>
      <xdr:nvPicPr>
        <xdr:cNvPr id="7" name="Image 6" descr="France 2030 : faire émerger les futurs champions dans nos filières  d'excellence | entreprises.gouv.fr">
          <a:extLst>
            <a:ext uri="{FF2B5EF4-FFF2-40B4-BE49-F238E27FC236}">
              <a16:creationId xmlns:a16="http://schemas.microsoft.com/office/drawing/2014/main" id="{8B9618A8-1AE7-4772-B173-AE24AD8FF6C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71270" y="374200"/>
          <a:ext cx="1278574" cy="1062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27214</xdr:colOff>
      <xdr:row>1</xdr:row>
      <xdr:rowOff>149679</xdr:rowOff>
    </xdr:from>
    <xdr:ext cx="2148569" cy="1162050"/>
    <xdr:pic>
      <xdr:nvPicPr>
        <xdr:cNvPr id="8" name="Image 7">
          <a:extLst>
            <a:ext uri="{FF2B5EF4-FFF2-40B4-BE49-F238E27FC236}">
              <a16:creationId xmlns:a16="http://schemas.microsoft.com/office/drawing/2014/main" id="{11956B27-6649-4CA4-A22A-DB3B63FDAAAB}"/>
            </a:ext>
          </a:extLst>
        </xdr:cNvPr>
        <xdr:cNvPicPr>
          <a:picLocks noChangeAspect="1"/>
        </xdr:cNvPicPr>
      </xdr:nvPicPr>
      <xdr:blipFill rotWithShape="1">
        <a:blip xmlns:r="http://schemas.openxmlformats.org/officeDocument/2006/relationships" r:embed="rId1"/>
        <a:srcRect t="8849" b="9372"/>
        <a:stretch/>
      </xdr:blipFill>
      <xdr:spPr>
        <a:xfrm>
          <a:off x="925285" y="231322"/>
          <a:ext cx="2148569" cy="1162050"/>
        </a:xfrm>
        <a:prstGeom prst="rect">
          <a:avLst/>
        </a:prstGeom>
      </xdr:spPr>
    </xdr:pic>
    <xdr:clientData/>
  </xdr:oneCellAnchor>
  <xdr:oneCellAnchor>
    <xdr:from>
      <xdr:col>1</xdr:col>
      <xdr:colOff>2151288</xdr:colOff>
      <xdr:row>1</xdr:row>
      <xdr:rowOff>168728</xdr:rowOff>
    </xdr:from>
    <xdr:ext cx="895351" cy="1133475"/>
    <xdr:pic>
      <xdr:nvPicPr>
        <xdr:cNvPr id="9" name="Image 8">
          <a:extLst>
            <a:ext uri="{FF2B5EF4-FFF2-40B4-BE49-F238E27FC236}">
              <a16:creationId xmlns:a16="http://schemas.microsoft.com/office/drawing/2014/main" id="{9EE53250-C160-405E-9EE3-F760B325BB8B}"/>
            </a:ext>
          </a:extLst>
        </xdr:cNvPr>
        <xdr:cNvPicPr>
          <a:picLocks noChangeAspect="1"/>
        </xdr:cNvPicPr>
      </xdr:nvPicPr>
      <xdr:blipFill rotWithShape="1">
        <a:blip xmlns:r="http://schemas.openxmlformats.org/officeDocument/2006/relationships" r:embed="rId2"/>
        <a:srcRect l="27270" t="12674" r="29720" b="18769"/>
        <a:stretch/>
      </xdr:blipFill>
      <xdr:spPr>
        <a:xfrm>
          <a:off x="3049359" y="250371"/>
          <a:ext cx="895351" cy="1133475"/>
        </a:xfrm>
        <a:prstGeom prst="rect">
          <a:avLst/>
        </a:prstGeom>
      </xdr:spPr>
    </xdr:pic>
    <xdr:clientData/>
  </xdr:oneCellAnchor>
  <xdr:twoCellAnchor editAs="oneCell">
    <xdr:from>
      <xdr:col>1</xdr:col>
      <xdr:colOff>3422877</xdr:colOff>
      <xdr:row>1</xdr:row>
      <xdr:rowOff>292558</xdr:rowOff>
    </xdr:from>
    <xdr:to>
      <xdr:col>1</xdr:col>
      <xdr:colOff>4701451</xdr:colOff>
      <xdr:row>1</xdr:row>
      <xdr:rowOff>1355000</xdr:rowOff>
    </xdr:to>
    <xdr:pic>
      <xdr:nvPicPr>
        <xdr:cNvPr id="10" name="Image 9" descr="France 2030 : faire émerger les futurs champions dans nos filières  d'excellence | entreprises.gouv.fr">
          <a:extLst>
            <a:ext uri="{FF2B5EF4-FFF2-40B4-BE49-F238E27FC236}">
              <a16:creationId xmlns:a16="http://schemas.microsoft.com/office/drawing/2014/main" id="{DB9CE2E4-E017-40F6-A5AD-99AC7F9EE41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20948" y="374201"/>
          <a:ext cx="1278574" cy="1062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55</xdr:row>
      <xdr:rowOff>0</xdr:rowOff>
    </xdr:from>
    <xdr:ext cx="914400" cy="914400"/>
    <xdr:sp macro="" textlink="">
      <xdr:nvSpPr>
        <xdr:cNvPr id="5" name="Option Button 1">
          <a:extLst>
            <a:ext uri="{FF2B5EF4-FFF2-40B4-BE49-F238E27FC236}">
              <a16:creationId xmlns:a16="http://schemas.microsoft.com/office/drawing/2014/main" id="{EFA7A358-F5F9-D8CE-5478-9E365C3E7711}"/>
            </a:ext>
          </a:extLst>
        </xdr:cNvPr>
        <xdr:cNvSpPr/>
      </xdr:nvSpPr>
      <xdr:spPr>
        <a:xfrm>
          <a:off x="0" y="10922000"/>
          <a:ext cx="914400" cy="914400"/>
        </a:xfrm>
        <a:prstGeom prst="rect">
          <a:avLst/>
        </a:prstGeom>
        <a:solidFill>
          <a:srgbClr val="4472C4"/>
        </a:solidFill>
        <a:ln w="12701" cap="flat">
          <a:solidFill>
            <a:srgbClr val="2F528F"/>
          </a:solidFill>
          <a:prstDash val="solid"/>
          <a:miter/>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0" cap="none" spc="0" baseline="0">
            <a:solidFill>
              <a:srgbClr val="FFFFFF"/>
            </a:solidFill>
            <a:uFillTx/>
            <a:latin typeface="Calibri"/>
          </a:endParaRPr>
        </a:p>
      </xdr:txBody>
    </xdr:sp>
    <xdr:clientData/>
  </xdr:oneCellAnchor>
  <xdr:oneCellAnchor>
    <xdr:from>
      <xdr:col>0</xdr:col>
      <xdr:colOff>0</xdr:colOff>
      <xdr:row>58</xdr:row>
      <xdr:rowOff>0</xdr:rowOff>
    </xdr:from>
    <xdr:ext cx="914400" cy="914400"/>
    <xdr:sp macro="" textlink="">
      <xdr:nvSpPr>
        <xdr:cNvPr id="6" name="Option Button 2">
          <a:extLst>
            <a:ext uri="{FF2B5EF4-FFF2-40B4-BE49-F238E27FC236}">
              <a16:creationId xmlns:a16="http://schemas.microsoft.com/office/drawing/2014/main" id="{80EBA835-64E6-F34C-58A9-BFDA8B716AC4}"/>
            </a:ext>
          </a:extLst>
        </xdr:cNvPr>
        <xdr:cNvSpPr/>
      </xdr:nvSpPr>
      <xdr:spPr>
        <a:xfrm>
          <a:off x="0" y="11512550"/>
          <a:ext cx="914400" cy="914400"/>
        </a:xfrm>
        <a:prstGeom prst="rect">
          <a:avLst/>
        </a:prstGeom>
        <a:solidFill>
          <a:srgbClr val="4472C4"/>
        </a:solidFill>
        <a:ln w="12701" cap="flat">
          <a:solidFill>
            <a:srgbClr val="2F528F"/>
          </a:solidFill>
          <a:prstDash val="solid"/>
          <a:miter/>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0" cap="none" spc="0" baseline="0">
            <a:solidFill>
              <a:srgbClr val="FFFFFF"/>
            </a:solidFill>
            <a:uFillTx/>
            <a:latin typeface="Calibri"/>
          </a:endParaRPr>
        </a:p>
      </xdr:txBody>
    </xdr:sp>
    <xdr:clientData/>
  </xdr:oneCellAnchor>
  <xdr:oneCellAnchor>
    <xdr:from>
      <xdr:col>0</xdr:col>
      <xdr:colOff>0</xdr:colOff>
      <xdr:row>63</xdr:row>
      <xdr:rowOff>0</xdr:rowOff>
    </xdr:from>
    <xdr:ext cx="914400" cy="914400"/>
    <xdr:sp macro="" textlink="">
      <xdr:nvSpPr>
        <xdr:cNvPr id="8" name="Option Button 3">
          <a:extLst>
            <a:ext uri="{FF2B5EF4-FFF2-40B4-BE49-F238E27FC236}">
              <a16:creationId xmlns:a16="http://schemas.microsoft.com/office/drawing/2014/main" id="{A8A6BEBE-AD8F-E565-ABE0-59889DA4E146}"/>
            </a:ext>
          </a:extLst>
        </xdr:cNvPr>
        <xdr:cNvSpPr/>
      </xdr:nvSpPr>
      <xdr:spPr>
        <a:xfrm>
          <a:off x="0" y="12350750"/>
          <a:ext cx="914400" cy="914400"/>
        </a:xfrm>
        <a:prstGeom prst="rect">
          <a:avLst/>
        </a:prstGeom>
        <a:solidFill>
          <a:srgbClr val="4472C4"/>
        </a:solidFill>
        <a:ln w="12701" cap="flat">
          <a:solidFill>
            <a:srgbClr val="2F528F"/>
          </a:solidFill>
          <a:prstDash val="solid"/>
          <a:miter/>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0" cap="none" spc="0" baseline="0">
            <a:solidFill>
              <a:srgbClr val="FFFFFF"/>
            </a:solidFill>
            <a:uFillTx/>
            <a:latin typeface="Calibri"/>
          </a:endParaRPr>
        </a:p>
      </xdr:txBody>
    </xdr:sp>
    <xdr:clientData/>
  </xdr:oneCellAnchor>
  <xdr:oneCellAnchor>
    <xdr:from>
      <xdr:col>0</xdr:col>
      <xdr:colOff>0</xdr:colOff>
      <xdr:row>60</xdr:row>
      <xdr:rowOff>0</xdr:rowOff>
    </xdr:from>
    <xdr:ext cx="914400" cy="914400"/>
    <xdr:sp macro="" textlink="">
      <xdr:nvSpPr>
        <xdr:cNvPr id="7" name="Option Button 4">
          <a:extLst>
            <a:ext uri="{FF2B5EF4-FFF2-40B4-BE49-F238E27FC236}">
              <a16:creationId xmlns:a16="http://schemas.microsoft.com/office/drawing/2014/main" id="{365E5BC6-31A2-5E78-DB47-0728A2E84F51}"/>
            </a:ext>
          </a:extLst>
        </xdr:cNvPr>
        <xdr:cNvSpPr/>
      </xdr:nvSpPr>
      <xdr:spPr>
        <a:xfrm>
          <a:off x="0" y="11804650"/>
          <a:ext cx="914400" cy="914400"/>
        </a:xfrm>
        <a:prstGeom prst="rect">
          <a:avLst/>
        </a:prstGeom>
        <a:solidFill>
          <a:srgbClr val="4472C4"/>
        </a:solidFill>
        <a:ln w="12701" cap="flat">
          <a:solidFill>
            <a:srgbClr val="2F528F"/>
          </a:solidFill>
          <a:prstDash val="solid"/>
          <a:miter/>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0" cap="none" spc="0" baseline="0">
            <a:solidFill>
              <a:srgbClr val="FFFFFF"/>
            </a:solidFill>
            <a:uFillTx/>
            <a:latin typeface="Calibri"/>
          </a:endParaRPr>
        </a:p>
      </xdr:txBody>
    </xdr:sp>
    <xdr:clientData/>
  </xdr:oneCellAnchor>
  <xdr:oneCellAnchor>
    <xdr:from>
      <xdr:col>0</xdr:col>
      <xdr:colOff>504825</xdr:colOff>
      <xdr:row>1</xdr:row>
      <xdr:rowOff>47625</xdr:rowOff>
    </xdr:from>
    <xdr:ext cx="2148569" cy="1162050"/>
    <xdr:pic>
      <xdr:nvPicPr>
        <xdr:cNvPr id="9" name="Image 8">
          <a:extLst>
            <a:ext uri="{FF2B5EF4-FFF2-40B4-BE49-F238E27FC236}">
              <a16:creationId xmlns:a16="http://schemas.microsoft.com/office/drawing/2014/main" id="{9CE3C09A-5855-4602-A407-CCBE9B71E657}"/>
            </a:ext>
          </a:extLst>
        </xdr:cNvPr>
        <xdr:cNvPicPr>
          <a:picLocks noChangeAspect="1"/>
        </xdr:cNvPicPr>
      </xdr:nvPicPr>
      <xdr:blipFill rotWithShape="1">
        <a:blip xmlns:r="http://schemas.openxmlformats.org/officeDocument/2006/relationships" r:embed="rId1"/>
        <a:srcRect t="8849" b="9372"/>
        <a:stretch/>
      </xdr:blipFill>
      <xdr:spPr>
        <a:xfrm>
          <a:off x="504825" y="228600"/>
          <a:ext cx="2148569" cy="1162050"/>
        </a:xfrm>
        <a:prstGeom prst="rect">
          <a:avLst/>
        </a:prstGeom>
      </xdr:spPr>
    </xdr:pic>
    <xdr:clientData/>
  </xdr:oneCellAnchor>
  <xdr:oneCellAnchor>
    <xdr:from>
      <xdr:col>1</xdr:col>
      <xdr:colOff>1904999</xdr:colOff>
      <xdr:row>1</xdr:row>
      <xdr:rowOff>66674</xdr:rowOff>
    </xdr:from>
    <xdr:ext cx="895351" cy="1133475"/>
    <xdr:pic>
      <xdr:nvPicPr>
        <xdr:cNvPr id="10" name="Image 9">
          <a:extLst>
            <a:ext uri="{FF2B5EF4-FFF2-40B4-BE49-F238E27FC236}">
              <a16:creationId xmlns:a16="http://schemas.microsoft.com/office/drawing/2014/main" id="{5D4962D8-DF4C-4BFD-AFED-BAE55D0CE7A6}"/>
            </a:ext>
          </a:extLst>
        </xdr:cNvPr>
        <xdr:cNvPicPr>
          <a:picLocks noChangeAspect="1"/>
        </xdr:cNvPicPr>
      </xdr:nvPicPr>
      <xdr:blipFill rotWithShape="1">
        <a:blip xmlns:r="http://schemas.openxmlformats.org/officeDocument/2006/relationships" r:embed="rId2"/>
        <a:srcRect l="27270" t="12674" r="29720" b="18769"/>
        <a:stretch/>
      </xdr:blipFill>
      <xdr:spPr>
        <a:xfrm>
          <a:off x="2628899" y="247649"/>
          <a:ext cx="895351" cy="1133475"/>
        </a:xfrm>
        <a:prstGeom prst="rect">
          <a:avLst/>
        </a:prstGeom>
      </xdr:spPr>
    </xdr:pic>
    <xdr:clientData/>
  </xdr:oneCellAnchor>
  <xdr:twoCellAnchor editAs="oneCell">
    <xdr:from>
      <xdr:col>2</xdr:col>
      <xdr:colOff>623888</xdr:colOff>
      <xdr:row>2</xdr:row>
      <xdr:rowOff>9529</xdr:rowOff>
    </xdr:from>
    <xdr:to>
      <xdr:col>2</xdr:col>
      <xdr:colOff>1902462</xdr:colOff>
      <xdr:row>7</xdr:row>
      <xdr:rowOff>167096</xdr:rowOff>
    </xdr:to>
    <xdr:pic>
      <xdr:nvPicPr>
        <xdr:cNvPr id="11" name="Image 10" descr="France 2030 : faire émerger les futurs champions dans nos filières  d'excellence | entreprises.gouv.fr">
          <a:extLst>
            <a:ext uri="{FF2B5EF4-FFF2-40B4-BE49-F238E27FC236}">
              <a16:creationId xmlns:a16="http://schemas.microsoft.com/office/drawing/2014/main" id="{F7A60A7E-99B6-4C19-BC58-7A81A64E34B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00488" y="371479"/>
          <a:ext cx="1278574" cy="1062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161925</xdr:colOff>
      <xdr:row>1</xdr:row>
      <xdr:rowOff>123825</xdr:rowOff>
    </xdr:from>
    <xdr:to>
      <xdr:col>0</xdr:col>
      <xdr:colOff>2313669</xdr:colOff>
      <xdr:row>1</xdr:row>
      <xdr:rowOff>1417954</xdr:rowOff>
    </xdr:to>
    <xdr:pic>
      <xdr:nvPicPr>
        <xdr:cNvPr id="5" name="Image 4">
          <a:extLst>
            <a:ext uri="{FF2B5EF4-FFF2-40B4-BE49-F238E27FC236}">
              <a16:creationId xmlns:a16="http://schemas.microsoft.com/office/drawing/2014/main" id="{3F5648CD-1AF7-426D-9886-82363350370F}"/>
            </a:ext>
          </a:extLst>
        </xdr:cNvPr>
        <xdr:cNvPicPr>
          <a:picLocks noChangeAspect="1"/>
        </xdr:cNvPicPr>
      </xdr:nvPicPr>
      <xdr:blipFill rotWithShape="1">
        <a:blip xmlns:r="http://schemas.openxmlformats.org/officeDocument/2006/relationships" r:embed="rId1"/>
        <a:srcRect b="8703"/>
        <a:stretch/>
      </xdr:blipFill>
      <xdr:spPr>
        <a:xfrm>
          <a:off x="161925" y="209550"/>
          <a:ext cx="2148569" cy="1297304"/>
        </a:xfrm>
        <a:prstGeom prst="rect">
          <a:avLst/>
        </a:prstGeom>
      </xdr:spPr>
    </xdr:pic>
    <xdr:clientData/>
  </xdr:twoCellAnchor>
  <xdr:twoCellAnchor editAs="oneCell">
    <xdr:from>
      <xdr:col>0</xdr:col>
      <xdr:colOff>2286000</xdr:colOff>
      <xdr:row>1</xdr:row>
      <xdr:rowOff>259078</xdr:rowOff>
    </xdr:from>
    <xdr:to>
      <xdr:col>0</xdr:col>
      <xdr:colOff>3149600</xdr:colOff>
      <xdr:row>1</xdr:row>
      <xdr:rowOff>1354454</xdr:rowOff>
    </xdr:to>
    <xdr:pic>
      <xdr:nvPicPr>
        <xdr:cNvPr id="6" name="Image 5">
          <a:extLst>
            <a:ext uri="{FF2B5EF4-FFF2-40B4-BE49-F238E27FC236}">
              <a16:creationId xmlns:a16="http://schemas.microsoft.com/office/drawing/2014/main" id="{24D34786-E9FE-44B5-8A12-5CD3A7469EBB}"/>
            </a:ext>
          </a:extLst>
        </xdr:cNvPr>
        <xdr:cNvPicPr>
          <a:picLocks noChangeAspect="1"/>
        </xdr:cNvPicPr>
      </xdr:nvPicPr>
      <xdr:blipFill rotWithShape="1">
        <a:blip xmlns:r="http://schemas.openxmlformats.org/officeDocument/2006/relationships" r:embed="rId2"/>
        <a:srcRect l="27270" t="12099" r="31092" b="21648"/>
        <a:stretch/>
      </xdr:blipFill>
      <xdr:spPr>
        <a:xfrm>
          <a:off x="2286000" y="344803"/>
          <a:ext cx="866775" cy="1095376"/>
        </a:xfrm>
        <a:prstGeom prst="rect">
          <a:avLst/>
        </a:prstGeom>
      </xdr:spPr>
    </xdr:pic>
    <xdr:clientData/>
  </xdr:twoCellAnchor>
  <xdr:twoCellAnchor editAs="oneCell">
    <xdr:from>
      <xdr:col>0</xdr:col>
      <xdr:colOff>3562350</xdr:colOff>
      <xdr:row>1</xdr:row>
      <xdr:rowOff>285750</xdr:rowOff>
    </xdr:from>
    <xdr:to>
      <xdr:col>0</xdr:col>
      <xdr:colOff>4851901</xdr:colOff>
      <xdr:row>1</xdr:row>
      <xdr:rowOff>1351367</xdr:rowOff>
    </xdr:to>
    <xdr:pic>
      <xdr:nvPicPr>
        <xdr:cNvPr id="7" name="Image 6" descr="France 2030 : faire émerger les futurs champions dans nos filières  d'excellence | entreprises.gouv.fr">
          <a:extLst>
            <a:ext uri="{FF2B5EF4-FFF2-40B4-BE49-F238E27FC236}">
              <a16:creationId xmlns:a16="http://schemas.microsoft.com/office/drawing/2014/main" id="{4CE7CACC-2058-4B55-B712-25875BECA25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62350" y="371475"/>
          <a:ext cx="1086351" cy="1065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ademe.fr/aides-financieres-lademe"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16"/>
  <sheetViews>
    <sheetView showGridLines="0" zoomScale="90" zoomScaleNormal="90" workbookViewId="0">
      <selection activeCell="D40" sqref="D40"/>
    </sheetView>
  </sheetViews>
  <sheetFormatPr baseColWidth="10" defaultRowHeight="14.5" x14ac:dyDescent="0.35"/>
  <cols>
    <col min="1" max="2" width="22.7265625" customWidth="1"/>
    <col min="3" max="3" width="32" customWidth="1"/>
    <col min="4" max="5" width="22.7265625" customWidth="1"/>
    <col min="6" max="6" width="45.81640625" customWidth="1"/>
    <col min="7" max="7" width="10.81640625" customWidth="1"/>
  </cols>
  <sheetData>
    <row r="1" spans="1:6" s="1" customFormat="1" ht="14.25" customHeight="1" x14ac:dyDescent="0.3">
      <c r="D1" s="283" t="s">
        <v>0</v>
      </c>
      <c r="E1" s="283"/>
      <c r="F1" s="283"/>
    </row>
    <row r="2" spans="1:6" s="1" customFormat="1" ht="14.25" customHeight="1" x14ac:dyDescent="0.3">
      <c r="D2" s="283"/>
      <c r="E2" s="283"/>
      <c r="F2" s="283"/>
    </row>
    <row r="3" spans="1:6" s="1" customFormat="1" ht="14.25" customHeight="1" x14ac:dyDescent="0.3">
      <c r="D3" s="283"/>
      <c r="E3" s="283"/>
      <c r="F3" s="283"/>
    </row>
    <row r="4" spans="1:6" s="1" customFormat="1" ht="14.25" customHeight="1" x14ac:dyDescent="0.3">
      <c r="D4" s="283"/>
      <c r="E4" s="283"/>
      <c r="F4" s="283"/>
    </row>
    <row r="5" spans="1:6" s="1" customFormat="1" ht="14.25" customHeight="1" x14ac:dyDescent="0.3">
      <c r="D5" s="283"/>
      <c r="E5" s="283"/>
      <c r="F5" s="283"/>
    </row>
    <row r="6" spans="1:6" s="1" customFormat="1" ht="14.25" customHeight="1" x14ac:dyDescent="0.3">
      <c r="D6" s="283"/>
      <c r="E6" s="283"/>
      <c r="F6" s="283"/>
    </row>
    <row r="7" spans="1:6" s="1" customFormat="1" ht="14.25" customHeight="1" x14ac:dyDescent="0.3">
      <c r="D7" s="283"/>
      <c r="E7" s="283"/>
      <c r="F7" s="283"/>
    </row>
    <row r="8" spans="1:6" s="1" customFormat="1" ht="14.25" customHeight="1" x14ac:dyDescent="0.3">
      <c r="D8" s="283"/>
      <c r="E8" s="283"/>
      <c r="F8" s="283"/>
    </row>
    <row r="9" spans="1:6" s="1" customFormat="1" ht="20" x14ac:dyDescent="0.3">
      <c r="E9" s="2"/>
      <c r="F9" s="2"/>
    </row>
    <row r="10" spans="1:6" s="3" customFormat="1" ht="39" customHeight="1" x14ac:dyDescent="0.25">
      <c r="A10" s="284" t="s">
        <v>1</v>
      </c>
      <c r="B10" s="284"/>
      <c r="C10" s="284"/>
      <c r="D10" s="284"/>
      <c r="E10" s="284"/>
      <c r="F10" s="284"/>
    </row>
    <row r="12" spans="1:6" x14ac:dyDescent="0.35">
      <c r="A12" t="s">
        <v>2</v>
      </c>
      <c r="E12" s="4"/>
    </row>
    <row r="14" spans="1:6" x14ac:dyDescent="0.35">
      <c r="A14" s="5" t="s">
        <v>3</v>
      </c>
    </row>
    <row r="16" spans="1:6" x14ac:dyDescent="0.35">
      <c r="A16" t="s">
        <v>4</v>
      </c>
    </row>
  </sheetData>
  <mergeCells count="2">
    <mergeCell ref="D1:F8"/>
    <mergeCell ref="A10:F10"/>
  </mergeCell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S57"/>
  <sheetViews>
    <sheetView showGridLines="0" topLeftCell="E43" zoomScale="70" zoomScaleNormal="70" workbookViewId="0">
      <selection activeCell="L57" sqref="L57"/>
    </sheetView>
  </sheetViews>
  <sheetFormatPr baseColWidth="10" defaultRowHeight="14.5" x14ac:dyDescent="0.35"/>
  <cols>
    <col min="1" max="1" width="58.453125" customWidth="1"/>
    <col min="2" max="2" width="30.26953125" bestFit="1" customWidth="1"/>
    <col min="3" max="8" width="17" customWidth="1"/>
    <col min="9" max="9" width="26.6328125" customWidth="1"/>
    <col min="10" max="10" width="22.08984375" customWidth="1"/>
    <col min="11" max="12" width="26" customWidth="1"/>
    <col min="13" max="13" width="25.81640625" customWidth="1"/>
    <col min="14" max="14" width="24.1796875" customWidth="1"/>
    <col min="15" max="15" width="18.54296875" customWidth="1"/>
    <col min="16" max="18" width="10.81640625" customWidth="1"/>
    <col min="19" max="19" width="43.7265625" bestFit="1" customWidth="1"/>
    <col min="20" max="20" width="10.81640625" customWidth="1"/>
  </cols>
  <sheetData>
    <row r="1" spans="1:19" ht="134.25" customHeight="1" x14ac:dyDescent="0.35">
      <c r="C1" s="7" t="s">
        <v>5</v>
      </c>
    </row>
    <row r="2" spans="1:19" ht="37.5" customHeight="1" x14ac:dyDescent="0.35"/>
    <row r="3" spans="1:19" s="3" customFormat="1" ht="23" x14ac:dyDescent="0.25">
      <c r="A3" s="8" t="s">
        <v>6</v>
      </c>
      <c r="B3" s="8"/>
      <c r="C3" s="8"/>
      <c r="D3" s="8"/>
      <c r="E3" s="8"/>
      <c r="F3" s="8"/>
      <c r="G3" s="8"/>
      <c r="H3" s="8"/>
      <c r="I3" s="8"/>
      <c r="J3" s="8"/>
      <c r="K3" s="8"/>
      <c r="L3" s="8"/>
      <c r="M3" s="8"/>
      <c r="N3" s="8"/>
      <c r="O3" s="8"/>
    </row>
    <row r="4" spans="1:19" ht="15" thickBot="1" x14ac:dyDescent="0.4"/>
    <row r="5" spans="1:19" ht="18.5" thickBot="1" x14ac:dyDescent="0.45">
      <c r="A5" s="9"/>
      <c r="B5" s="241" t="s">
        <v>7</v>
      </c>
      <c r="C5" s="289" t="s">
        <v>8</v>
      </c>
      <c r="D5" s="289"/>
      <c r="E5" s="289"/>
      <c r="F5" s="289"/>
      <c r="G5" s="289"/>
      <c r="H5" s="289"/>
      <c r="I5" s="289"/>
      <c r="J5" s="289"/>
      <c r="K5" s="289"/>
      <c r="L5" s="289"/>
      <c r="M5" s="289"/>
      <c r="N5" s="289"/>
      <c r="O5" s="289"/>
    </row>
    <row r="6" spans="1:19" ht="72.5" x14ac:dyDescent="0.35">
      <c r="A6" s="10" t="s">
        <v>9</v>
      </c>
      <c r="B6" s="242" t="s">
        <v>10</v>
      </c>
      <c r="C6" s="243" t="s">
        <v>11</v>
      </c>
      <c r="D6" s="244" t="s">
        <v>12</v>
      </c>
      <c r="E6" s="244" t="s">
        <v>13</v>
      </c>
      <c r="F6" s="244" t="s">
        <v>14</v>
      </c>
      <c r="G6" s="244" t="s">
        <v>15</v>
      </c>
      <c r="H6" s="245" t="s">
        <v>16</v>
      </c>
      <c r="I6" s="243" t="s">
        <v>17</v>
      </c>
      <c r="J6" s="244" t="s">
        <v>295</v>
      </c>
      <c r="K6" s="244" t="s">
        <v>18</v>
      </c>
      <c r="L6" s="244" t="s">
        <v>19</v>
      </c>
      <c r="M6" s="244" t="s">
        <v>20</v>
      </c>
      <c r="N6" s="244" t="s">
        <v>21</v>
      </c>
      <c r="O6" s="246" t="s">
        <v>22</v>
      </c>
      <c r="S6" s="5" t="s">
        <v>23</v>
      </c>
    </row>
    <row r="7" spans="1:19" s="21" customFormat="1" x14ac:dyDescent="0.35">
      <c r="A7" s="11" t="s">
        <v>24</v>
      </c>
      <c r="B7" s="12"/>
      <c r="C7" s="13"/>
      <c r="D7" s="14"/>
      <c r="E7" s="14"/>
      <c r="F7" s="14"/>
      <c r="G7" s="14"/>
      <c r="H7" s="15">
        <f t="shared" ref="H7:H27" si="0">G7-B7</f>
        <v>0</v>
      </c>
      <c r="I7" s="16"/>
      <c r="J7" s="17"/>
      <c r="K7" s="17"/>
      <c r="L7" s="18"/>
      <c r="M7" s="19" t="s">
        <v>25</v>
      </c>
      <c r="N7" s="18"/>
      <c r="O7" s="20"/>
      <c r="S7" s="21" t="s">
        <v>26</v>
      </c>
    </row>
    <row r="8" spans="1:19" s="21" customFormat="1" x14ac:dyDescent="0.35">
      <c r="A8" s="11" t="s">
        <v>27</v>
      </c>
      <c r="B8" s="12"/>
      <c r="C8" s="13"/>
      <c r="D8" s="14"/>
      <c r="E8" s="14"/>
      <c r="F8" s="14"/>
      <c r="G8" s="14"/>
      <c r="H8" s="15">
        <f t="shared" si="0"/>
        <v>0</v>
      </c>
      <c r="I8" s="22"/>
      <c r="J8" s="18"/>
      <c r="K8" s="18"/>
      <c r="L8" s="18"/>
      <c r="M8" s="18"/>
      <c r="N8" s="18"/>
      <c r="O8" s="23"/>
      <c r="S8" s="21" t="s">
        <v>28</v>
      </c>
    </row>
    <row r="9" spans="1:19" s="21" customFormat="1" x14ac:dyDescent="0.35">
      <c r="A9" s="11" t="s">
        <v>29</v>
      </c>
      <c r="B9" s="12"/>
      <c r="C9" s="13"/>
      <c r="D9" s="14"/>
      <c r="E9" s="14"/>
      <c r="F9" s="14"/>
      <c r="G9" s="14"/>
      <c r="H9" s="15">
        <f t="shared" si="0"/>
        <v>0</v>
      </c>
      <c r="I9" s="22"/>
      <c r="J9" s="18"/>
      <c r="K9" s="18"/>
      <c r="L9" s="18"/>
      <c r="M9" s="18"/>
      <c r="N9" s="18"/>
      <c r="O9" s="23"/>
      <c r="S9" s="21" t="s">
        <v>30</v>
      </c>
    </row>
    <row r="10" spans="1:19" s="21" customFormat="1" x14ac:dyDescent="0.35">
      <c r="A10" s="11" t="s">
        <v>31</v>
      </c>
      <c r="B10" s="12"/>
      <c r="C10" s="13"/>
      <c r="D10" s="14"/>
      <c r="E10" s="14"/>
      <c r="F10" s="14"/>
      <c r="G10" s="14"/>
      <c r="H10" s="15">
        <f t="shared" si="0"/>
        <v>0</v>
      </c>
      <c r="I10" s="22"/>
      <c r="J10" s="18"/>
      <c r="K10" s="18"/>
      <c r="L10" s="18"/>
      <c r="M10" s="18"/>
      <c r="N10" s="18"/>
      <c r="O10" s="23"/>
      <c r="S10" s="21" t="s">
        <v>32</v>
      </c>
    </row>
    <row r="11" spans="1:19" s="21" customFormat="1" x14ac:dyDescent="0.35">
      <c r="A11" s="11" t="s">
        <v>33</v>
      </c>
      <c r="B11" s="12"/>
      <c r="C11" s="13"/>
      <c r="D11" s="14"/>
      <c r="E11" s="14"/>
      <c r="F11" s="14"/>
      <c r="G11" s="14"/>
      <c r="H11" s="15">
        <f t="shared" si="0"/>
        <v>0</v>
      </c>
      <c r="I11" s="22"/>
      <c r="J11" s="18"/>
      <c r="K11" s="18"/>
      <c r="L11" s="18"/>
      <c r="M11" s="18"/>
      <c r="N11" s="18"/>
      <c r="O11" s="23"/>
      <c r="S11" s="21" t="s">
        <v>34</v>
      </c>
    </row>
    <row r="12" spans="1:19" s="21" customFormat="1" x14ac:dyDescent="0.35">
      <c r="A12" s="11" t="s">
        <v>35</v>
      </c>
      <c r="B12" s="12"/>
      <c r="C12" s="13"/>
      <c r="D12" s="14"/>
      <c r="E12" s="14"/>
      <c r="F12" s="14"/>
      <c r="G12" s="14"/>
      <c r="H12" s="15">
        <f t="shared" si="0"/>
        <v>0</v>
      </c>
      <c r="I12" s="16"/>
      <c r="J12" s="17"/>
      <c r="K12" s="17"/>
      <c r="L12" s="18"/>
      <c r="M12" s="19"/>
      <c r="N12" s="18"/>
      <c r="O12" s="20"/>
      <c r="S12" s="21" t="s">
        <v>26</v>
      </c>
    </row>
    <row r="13" spans="1:19" s="21" customFormat="1" x14ac:dyDescent="0.35">
      <c r="A13" s="11" t="s">
        <v>36</v>
      </c>
      <c r="B13" s="12"/>
      <c r="C13" s="13"/>
      <c r="D13" s="14"/>
      <c r="E13" s="14"/>
      <c r="F13" s="14"/>
      <c r="G13" s="14"/>
      <c r="H13" s="15">
        <f t="shared" si="0"/>
        <v>0</v>
      </c>
      <c r="I13" s="22"/>
      <c r="J13" s="18"/>
      <c r="K13" s="18"/>
      <c r="L13" s="18"/>
      <c r="M13" s="18"/>
      <c r="N13" s="18"/>
      <c r="O13" s="23"/>
      <c r="S13" s="21" t="s">
        <v>28</v>
      </c>
    </row>
    <row r="14" spans="1:19" s="21" customFormat="1" x14ac:dyDescent="0.35">
      <c r="A14" s="11" t="s">
        <v>37</v>
      </c>
      <c r="B14" s="12"/>
      <c r="C14" s="13"/>
      <c r="D14" s="14"/>
      <c r="E14" s="14"/>
      <c r="F14" s="14"/>
      <c r="G14" s="14"/>
      <c r="H14" s="15">
        <f t="shared" si="0"/>
        <v>0</v>
      </c>
      <c r="I14" s="22"/>
      <c r="J14" s="18"/>
      <c r="K14" s="18"/>
      <c r="L14" s="18"/>
      <c r="M14" s="18"/>
      <c r="N14" s="18"/>
      <c r="O14" s="23"/>
      <c r="S14" s="21" t="s">
        <v>30</v>
      </c>
    </row>
    <row r="15" spans="1:19" s="21" customFormat="1" x14ac:dyDescent="0.35">
      <c r="A15" s="11" t="s">
        <v>38</v>
      </c>
      <c r="B15" s="12"/>
      <c r="C15" s="13"/>
      <c r="D15" s="14"/>
      <c r="E15" s="14"/>
      <c r="F15" s="14"/>
      <c r="G15" s="14"/>
      <c r="H15" s="15">
        <f t="shared" si="0"/>
        <v>0</v>
      </c>
      <c r="I15" s="22"/>
      <c r="J15" s="18"/>
      <c r="K15" s="18"/>
      <c r="L15" s="18"/>
      <c r="M15" s="18"/>
      <c r="N15" s="18"/>
      <c r="O15" s="23"/>
      <c r="S15" s="21" t="s">
        <v>32</v>
      </c>
    </row>
    <row r="16" spans="1:19" s="21" customFormat="1" x14ac:dyDescent="0.35">
      <c r="A16" s="11" t="s">
        <v>39</v>
      </c>
      <c r="B16" s="12"/>
      <c r="C16" s="13"/>
      <c r="D16" s="14"/>
      <c r="E16" s="14"/>
      <c r="F16" s="14"/>
      <c r="G16" s="14"/>
      <c r="H16" s="15">
        <f t="shared" si="0"/>
        <v>0</v>
      </c>
      <c r="I16" s="22"/>
      <c r="J16" s="18"/>
      <c r="K16" s="18"/>
      <c r="L16" s="18"/>
      <c r="M16" s="18"/>
      <c r="N16" s="18"/>
      <c r="O16" s="23"/>
      <c r="S16" s="21" t="s">
        <v>34</v>
      </c>
    </row>
    <row r="17" spans="1:19" s="21" customFormat="1" x14ac:dyDescent="0.35">
      <c r="A17" s="11" t="s">
        <v>40</v>
      </c>
      <c r="B17" s="12"/>
      <c r="C17" s="13"/>
      <c r="D17" s="14"/>
      <c r="E17" s="14"/>
      <c r="F17" s="14"/>
      <c r="G17" s="14"/>
      <c r="H17" s="15">
        <f t="shared" si="0"/>
        <v>0</v>
      </c>
      <c r="I17" s="22"/>
      <c r="J17" s="18"/>
      <c r="K17" s="18"/>
      <c r="L17" s="18"/>
      <c r="M17" s="18"/>
      <c r="N17" s="18"/>
      <c r="O17" s="23"/>
      <c r="S17" s="21" t="s">
        <v>34</v>
      </c>
    </row>
    <row r="18" spans="1:19" s="21" customFormat="1" x14ac:dyDescent="0.35">
      <c r="A18" s="11" t="s">
        <v>41</v>
      </c>
      <c r="B18" s="12"/>
      <c r="C18" s="13"/>
      <c r="D18" s="14"/>
      <c r="E18" s="14"/>
      <c r="F18" s="14"/>
      <c r="G18" s="14"/>
      <c r="H18" s="15">
        <f t="shared" si="0"/>
        <v>0</v>
      </c>
      <c r="I18" s="16"/>
      <c r="J18" s="17"/>
      <c r="K18" s="17"/>
      <c r="L18" s="18"/>
      <c r="M18" s="19"/>
      <c r="N18" s="18"/>
      <c r="O18" s="20"/>
      <c r="S18" s="21" t="s">
        <v>26</v>
      </c>
    </row>
    <row r="19" spans="1:19" s="21" customFormat="1" x14ac:dyDescent="0.35">
      <c r="A19" s="11" t="s">
        <v>42</v>
      </c>
      <c r="B19" s="12"/>
      <c r="C19" s="13"/>
      <c r="D19" s="14"/>
      <c r="E19" s="14"/>
      <c r="F19" s="14"/>
      <c r="G19" s="14"/>
      <c r="H19" s="15">
        <f t="shared" si="0"/>
        <v>0</v>
      </c>
      <c r="I19" s="22"/>
      <c r="J19" s="18"/>
      <c r="K19" s="18"/>
      <c r="L19" s="18"/>
      <c r="M19" s="18"/>
      <c r="N19" s="18"/>
      <c r="O19" s="23"/>
      <c r="S19" s="21" t="s">
        <v>28</v>
      </c>
    </row>
    <row r="20" spans="1:19" s="21" customFormat="1" x14ac:dyDescent="0.35">
      <c r="A20" s="11" t="s">
        <v>43</v>
      </c>
      <c r="B20" s="12"/>
      <c r="C20" s="13"/>
      <c r="D20" s="14"/>
      <c r="E20" s="14"/>
      <c r="F20" s="14"/>
      <c r="G20" s="14"/>
      <c r="H20" s="15">
        <f t="shared" si="0"/>
        <v>0</v>
      </c>
      <c r="I20" s="22"/>
      <c r="J20" s="18"/>
      <c r="K20" s="18"/>
      <c r="L20" s="18"/>
      <c r="M20" s="18"/>
      <c r="N20" s="18"/>
      <c r="O20" s="23"/>
      <c r="S20" s="21" t="s">
        <v>30</v>
      </c>
    </row>
    <row r="21" spans="1:19" s="21" customFormat="1" x14ac:dyDescent="0.35">
      <c r="A21" s="11" t="s">
        <v>44</v>
      </c>
      <c r="B21" s="12"/>
      <c r="C21" s="13"/>
      <c r="D21" s="14"/>
      <c r="E21" s="14"/>
      <c r="F21" s="14"/>
      <c r="G21" s="14"/>
      <c r="H21" s="15">
        <f t="shared" si="0"/>
        <v>0</v>
      </c>
      <c r="I21" s="22"/>
      <c r="J21" s="18"/>
      <c r="K21" s="18"/>
      <c r="L21" s="18"/>
      <c r="M21" s="18"/>
      <c r="N21" s="18"/>
      <c r="O21" s="23"/>
      <c r="S21" s="21" t="s">
        <v>32</v>
      </c>
    </row>
    <row r="22" spans="1:19" s="21" customFormat="1" x14ac:dyDescent="0.35">
      <c r="A22" s="11" t="s">
        <v>45</v>
      </c>
      <c r="B22" s="12"/>
      <c r="C22" s="13"/>
      <c r="D22" s="14"/>
      <c r="E22" s="14"/>
      <c r="F22" s="14"/>
      <c r="G22" s="14"/>
      <c r="H22" s="15">
        <f t="shared" si="0"/>
        <v>0</v>
      </c>
      <c r="I22" s="22"/>
      <c r="J22" s="18"/>
      <c r="K22" s="18"/>
      <c r="L22" s="18"/>
      <c r="M22" s="18"/>
      <c r="N22" s="18"/>
      <c r="O22" s="23"/>
      <c r="S22" s="21" t="s">
        <v>34</v>
      </c>
    </row>
    <row r="23" spans="1:19" s="21" customFormat="1" x14ac:dyDescent="0.35">
      <c r="A23" s="11" t="s">
        <v>46</v>
      </c>
      <c r="B23" s="12"/>
      <c r="C23" s="13"/>
      <c r="D23" s="14"/>
      <c r="E23" s="14"/>
      <c r="F23" s="14"/>
      <c r="G23" s="14"/>
      <c r="H23" s="15">
        <f t="shared" si="0"/>
        <v>0</v>
      </c>
      <c r="I23" s="22"/>
      <c r="J23" s="18"/>
      <c r="K23" s="18"/>
      <c r="L23" s="18"/>
      <c r="M23" s="18"/>
      <c r="N23" s="18"/>
      <c r="O23" s="23"/>
      <c r="S23" s="21" t="s">
        <v>34</v>
      </c>
    </row>
    <row r="24" spans="1:19" s="21" customFormat="1" x14ac:dyDescent="0.35">
      <c r="A24" s="11" t="s">
        <v>47</v>
      </c>
      <c r="B24" s="12"/>
      <c r="C24" s="13"/>
      <c r="D24" s="14"/>
      <c r="E24" s="14"/>
      <c r="F24" s="14"/>
      <c r="G24" s="14"/>
      <c r="H24" s="15">
        <f t="shared" si="0"/>
        <v>0</v>
      </c>
      <c r="I24" s="16"/>
      <c r="J24" s="17"/>
      <c r="K24" s="17"/>
      <c r="L24" s="18"/>
      <c r="M24" s="19"/>
      <c r="N24" s="18"/>
      <c r="O24" s="20"/>
      <c r="S24" s="21" t="s">
        <v>26</v>
      </c>
    </row>
    <row r="25" spans="1:19" s="21" customFormat="1" x14ac:dyDescent="0.35">
      <c r="A25" s="11" t="s">
        <v>48</v>
      </c>
      <c r="B25" s="12"/>
      <c r="C25" s="13"/>
      <c r="D25" s="14"/>
      <c r="E25" s="14"/>
      <c r="F25" s="14"/>
      <c r="G25" s="14"/>
      <c r="H25" s="15">
        <f t="shared" si="0"/>
        <v>0</v>
      </c>
      <c r="I25" s="22"/>
      <c r="J25" s="18"/>
      <c r="K25" s="18"/>
      <c r="L25" s="18"/>
      <c r="M25" s="18"/>
      <c r="N25" s="18"/>
      <c r="O25" s="23"/>
      <c r="S25" s="21" t="s">
        <v>28</v>
      </c>
    </row>
    <row r="26" spans="1:19" s="21" customFormat="1" x14ac:dyDescent="0.35">
      <c r="A26" s="11" t="s">
        <v>49</v>
      </c>
      <c r="B26" s="12"/>
      <c r="C26" s="13"/>
      <c r="D26" s="14"/>
      <c r="E26" s="14"/>
      <c r="F26" s="14"/>
      <c r="G26" s="14"/>
      <c r="H26" s="15">
        <f t="shared" si="0"/>
        <v>0</v>
      </c>
      <c r="I26" s="22"/>
      <c r="J26" s="18"/>
      <c r="K26" s="18"/>
      <c r="L26" s="18"/>
      <c r="M26" s="18"/>
      <c r="N26" s="18"/>
      <c r="O26" s="23"/>
      <c r="S26" s="21" t="s">
        <v>30</v>
      </c>
    </row>
    <row r="27" spans="1:19" s="21" customFormat="1" x14ac:dyDescent="0.35">
      <c r="A27" s="11" t="s">
        <v>50</v>
      </c>
      <c r="B27" s="12"/>
      <c r="C27" s="13"/>
      <c r="D27" s="14"/>
      <c r="E27" s="14"/>
      <c r="F27" s="14"/>
      <c r="G27" s="14"/>
      <c r="H27" s="15">
        <f t="shared" si="0"/>
        <v>0</v>
      </c>
      <c r="I27" s="22"/>
      <c r="J27" s="18"/>
      <c r="K27" s="18"/>
      <c r="L27" s="18"/>
      <c r="M27" s="18"/>
      <c r="N27" s="18"/>
      <c r="O27" s="23"/>
      <c r="S27" s="21" t="s">
        <v>51</v>
      </c>
    </row>
    <row r="28" spans="1:19" s="5" customFormat="1" ht="15" thickBot="1" x14ac:dyDescent="0.4">
      <c r="A28" s="24" t="s">
        <v>52</v>
      </c>
      <c r="B28" s="247">
        <f t="shared" ref="B28:H28" si="1">SUM(B7:B27)</f>
        <v>0</v>
      </c>
      <c r="C28" s="248">
        <f t="shared" si="1"/>
        <v>0</v>
      </c>
      <c r="D28" s="249">
        <f t="shared" si="1"/>
        <v>0</v>
      </c>
      <c r="E28" s="249">
        <f t="shared" si="1"/>
        <v>0</v>
      </c>
      <c r="F28" s="249">
        <f t="shared" si="1"/>
        <v>0</v>
      </c>
      <c r="G28" s="249">
        <f t="shared" si="1"/>
        <v>0</v>
      </c>
      <c r="H28" s="250">
        <f t="shared" si="1"/>
        <v>0</v>
      </c>
      <c r="I28" s="251"/>
      <c r="J28" s="252"/>
      <c r="K28" s="252"/>
      <c r="L28" s="252"/>
      <c r="M28" s="252"/>
      <c r="N28" s="252"/>
      <c r="O28" s="253"/>
      <c r="S28" s="5" t="s">
        <v>53</v>
      </c>
    </row>
    <row r="29" spans="1:19" x14ac:dyDescent="0.35">
      <c r="S29" t="s">
        <v>54</v>
      </c>
    </row>
    <row r="30" spans="1:19" s="3" customFormat="1" ht="23" x14ac:dyDescent="0.25">
      <c r="A30" s="8" t="s">
        <v>336</v>
      </c>
      <c r="B30" s="8"/>
      <c r="C30" s="8"/>
      <c r="D30" s="8"/>
      <c r="E30" s="8"/>
      <c r="F30" s="8"/>
      <c r="G30" s="8"/>
      <c r="H30" s="8"/>
      <c r="I30" s="8"/>
      <c r="J30" s="8"/>
      <c r="K30" s="8"/>
      <c r="L30" s="8"/>
      <c r="M30" s="8"/>
      <c r="N30" s="8"/>
      <c r="O30" s="8"/>
      <c r="S30" s="3" t="s">
        <v>55</v>
      </c>
    </row>
    <row r="31" spans="1:19" ht="15" thickBot="1" x14ac:dyDescent="0.4"/>
    <row r="32" spans="1:19" ht="15" thickBot="1" x14ac:dyDescent="0.4">
      <c r="A32" s="25" t="s">
        <v>56</v>
      </c>
      <c r="B32" s="26">
        <f>H28</f>
        <v>0</v>
      </c>
      <c r="C32" s="27" t="s">
        <v>57</v>
      </c>
      <c r="D32" s="6"/>
      <c r="E32" s="6"/>
      <c r="F32" s="6"/>
      <c r="G32" s="6"/>
      <c r="H32" s="6"/>
      <c r="I32" s="6"/>
      <c r="J32" s="6"/>
      <c r="K32" s="6"/>
      <c r="L32" s="6"/>
      <c r="M32" s="6"/>
      <c r="N32" s="6"/>
      <c r="S32" t="s">
        <v>58</v>
      </c>
    </row>
    <row r="33" spans="1:19" ht="29.5" thickBot="1" x14ac:dyDescent="0.4">
      <c r="A33" s="28" t="s">
        <v>59</v>
      </c>
      <c r="B33" s="29"/>
      <c r="C33" s="27" t="s">
        <v>60</v>
      </c>
      <c r="D33" s="6"/>
      <c r="E33" s="6"/>
      <c r="F33" s="6"/>
      <c r="G33" s="6"/>
      <c r="H33" s="6"/>
      <c r="I33" s="6"/>
      <c r="J33" s="6"/>
      <c r="K33" s="6"/>
      <c r="L33" s="6"/>
      <c r="M33" s="6"/>
      <c r="N33" s="6"/>
      <c r="S33" t="s">
        <v>61</v>
      </c>
    </row>
    <row r="34" spans="1:19" x14ac:dyDescent="0.35">
      <c r="S34" t="s">
        <v>62</v>
      </c>
    </row>
    <row r="35" spans="1:19" s="3" customFormat="1" ht="23" x14ac:dyDescent="0.25">
      <c r="A35" s="8" t="s">
        <v>337</v>
      </c>
      <c r="B35" s="8"/>
      <c r="C35" s="8"/>
      <c r="D35" s="8"/>
      <c r="E35" s="8"/>
      <c r="F35" s="8"/>
      <c r="G35" s="8"/>
      <c r="H35" s="8"/>
      <c r="I35" s="8"/>
      <c r="J35" s="8"/>
      <c r="K35" s="8"/>
      <c r="L35" s="8"/>
      <c r="M35" s="8"/>
      <c r="N35" s="8"/>
      <c r="O35" s="8"/>
      <c r="S35" s="3" t="s">
        <v>63</v>
      </c>
    </row>
    <row r="36" spans="1:19" ht="15" thickBot="1" x14ac:dyDescent="0.4">
      <c r="A36" s="31" t="s">
        <v>65</v>
      </c>
      <c r="B36" s="30"/>
      <c r="C36" s="30"/>
      <c r="D36" s="30"/>
      <c r="E36" s="30"/>
      <c r="F36" s="30"/>
      <c r="G36" s="30"/>
      <c r="H36" s="30"/>
      <c r="I36" s="30"/>
      <c r="J36" s="30"/>
      <c r="K36" s="30"/>
      <c r="L36" s="30"/>
      <c r="M36" s="30"/>
      <c r="N36" s="30"/>
    </row>
    <row r="37" spans="1:19" s="3" customFormat="1" ht="23.5" thickBot="1" x14ac:dyDescent="0.45">
      <c r="A37" s="290" t="s">
        <v>316</v>
      </c>
      <c r="B37" s="291"/>
      <c r="C37" s="292"/>
      <c r="D37" s="292"/>
      <c r="E37" s="292"/>
      <c r="F37" s="292"/>
      <c r="G37" s="293"/>
      <c r="H37" s="183"/>
      <c r="I37" s="285" t="s">
        <v>318</v>
      </c>
      <c r="J37" s="286"/>
      <c r="K37" s="286"/>
      <c r="L37" s="286"/>
      <c r="M37" s="286"/>
      <c r="N37" s="286"/>
      <c r="O37" s="294"/>
    </row>
    <row r="38" spans="1:19" s="3" customFormat="1" ht="58.5" thickBot="1" x14ac:dyDescent="0.3">
      <c r="A38" s="10" t="s">
        <v>323</v>
      </c>
      <c r="B38" s="254" t="s">
        <v>312</v>
      </c>
      <c r="C38" s="255" t="s">
        <v>311</v>
      </c>
      <c r="D38" s="256" t="s">
        <v>310</v>
      </c>
      <c r="E38" s="256" t="s">
        <v>313</v>
      </c>
      <c r="F38" s="256" t="s">
        <v>314</v>
      </c>
      <c r="G38" s="257" t="s">
        <v>315</v>
      </c>
      <c r="H38" s="183"/>
      <c r="I38" s="10" t="s">
        <v>323</v>
      </c>
      <c r="J38" s="254" t="s">
        <v>312</v>
      </c>
      <c r="K38" s="255" t="s">
        <v>311</v>
      </c>
      <c r="L38" s="256" t="s">
        <v>310</v>
      </c>
      <c r="M38" s="256" t="s">
        <v>313</v>
      </c>
      <c r="N38" s="256" t="s">
        <v>314</v>
      </c>
      <c r="O38" s="257" t="s">
        <v>315</v>
      </c>
    </row>
    <row r="39" spans="1:19" s="3" customFormat="1" ht="32" customHeight="1" thickBot="1" x14ac:dyDescent="0.45">
      <c r="A39" s="32" t="s">
        <v>66</v>
      </c>
      <c r="B39" s="184"/>
      <c r="C39" s="186"/>
      <c r="D39" s="185"/>
      <c r="E39" s="185"/>
      <c r="F39" s="185"/>
      <c r="G39" s="187"/>
      <c r="H39" s="183"/>
      <c r="I39" s="285" t="s">
        <v>351</v>
      </c>
      <c r="J39" s="286"/>
      <c r="K39" s="286"/>
      <c r="L39" s="286"/>
      <c r="M39" s="286"/>
      <c r="N39" s="286"/>
      <c r="O39" s="294"/>
    </row>
    <row r="40" spans="1:19" s="3" customFormat="1" ht="26" x14ac:dyDescent="0.25">
      <c r="A40" s="32" t="s">
        <v>67</v>
      </c>
      <c r="B40" s="184"/>
      <c r="C40" s="186"/>
      <c r="D40" s="185"/>
      <c r="E40" s="185"/>
      <c r="F40" s="185"/>
      <c r="G40" s="187"/>
      <c r="H40" s="183"/>
      <c r="I40" s="32" t="s">
        <v>71</v>
      </c>
      <c r="J40" s="184"/>
      <c r="K40" s="188"/>
      <c r="L40" s="189"/>
      <c r="M40" s="189"/>
      <c r="N40" s="189"/>
      <c r="O40" s="190"/>
    </row>
    <row r="41" spans="1:19" s="3" customFormat="1" ht="26" x14ac:dyDescent="0.25">
      <c r="A41" s="32" t="s">
        <v>68</v>
      </c>
      <c r="B41" s="184"/>
      <c r="C41" s="186"/>
      <c r="D41" s="185"/>
      <c r="E41" s="185"/>
      <c r="F41" s="185"/>
      <c r="G41" s="187"/>
      <c r="H41" s="183"/>
      <c r="I41" s="32" t="s">
        <v>72</v>
      </c>
      <c r="J41" s="184"/>
      <c r="K41" s="186"/>
      <c r="L41" s="185"/>
      <c r="M41" s="185"/>
      <c r="N41" s="185"/>
      <c r="O41" s="187"/>
    </row>
    <row r="42" spans="1:19" s="3" customFormat="1" ht="26" x14ac:dyDescent="0.25">
      <c r="A42" s="32" t="s">
        <v>69</v>
      </c>
      <c r="B42" s="184"/>
      <c r="C42" s="186"/>
      <c r="D42" s="185"/>
      <c r="E42" s="185"/>
      <c r="F42" s="185"/>
      <c r="G42" s="187"/>
      <c r="H42" s="183"/>
      <c r="I42" s="32" t="s">
        <v>73</v>
      </c>
      <c r="J42" s="184"/>
      <c r="K42" s="186"/>
      <c r="L42" s="185"/>
      <c r="M42" s="185"/>
      <c r="N42" s="185"/>
      <c r="O42" s="187"/>
    </row>
    <row r="43" spans="1:19" s="3" customFormat="1" ht="26.5" thickBot="1" x14ac:dyDescent="0.4">
      <c r="A43" s="32" t="s">
        <v>70</v>
      </c>
      <c r="B43" s="184"/>
      <c r="C43" s="186"/>
      <c r="D43" s="185"/>
      <c r="E43" s="185"/>
      <c r="F43" s="185"/>
      <c r="G43" s="187"/>
      <c r="H43" s="183"/>
      <c r="I43" s="24" t="s">
        <v>52</v>
      </c>
      <c r="J43" s="258">
        <f>SUM(J40:J42)</f>
        <v>0</v>
      </c>
      <c r="K43" s="259">
        <f t="shared" ref="K43:O43" si="2">SUM(K40:K42)</f>
        <v>0</v>
      </c>
      <c r="L43" s="260">
        <f t="shared" si="2"/>
        <v>0</v>
      </c>
      <c r="M43" s="260">
        <f t="shared" si="2"/>
        <v>0</v>
      </c>
      <c r="N43" s="260">
        <f t="shared" si="2"/>
        <v>0</v>
      </c>
      <c r="O43" s="261">
        <f t="shared" si="2"/>
        <v>0</v>
      </c>
    </row>
    <row r="44" spans="1:19" s="3" customFormat="1" ht="23.5" thickBot="1" x14ac:dyDescent="0.45">
      <c r="A44" s="32"/>
      <c r="B44" s="184"/>
      <c r="C44" s="186"/>
      <c r="D44" s="185"/>
      <c r="E44" s="185"/>
      <c r="F44" s="185"/>
      <c r="G44" s="187"/>
      <c r="H44" s="183"/>
      <c r="I44" s="285" t="s">
        <v>317</v>
      </c>
      <c r="J44" s="286"/>
      <c r="K44" s="287"/>
      <c r="L44" s="287"/>
      <c r="M44" s="287"/>
      <c r="N44" s="287"/>
      <c r="O44" s="288"/>
    </row>
    <row r="45" spans="1:19" s="3" customFormat="1" ht="23" x14ac:dyDescent="0.25">
      <c r="A45" s="32"/>
      <c r="B45" s="184"/>
      <c r="C45" s="186"/>
      <c r="D45" s="185"/>
      <c r="E45" s="185"/>
      <c r="F45" s="185"/>
      <c r="G45" s="187"/>
      <c r="H45" s="183"/>
      <c r="I45" s="32" t="s">
        <v>71</v>
      </c>
      <c r="J45" s="184"/>
      <c r="K45" s="188"/>
      <c r="L45" s="189"/>
      <c r="M45" s="189"/>
      <c r="N45" s="189"/>
      <c r="O45" s="190"/>
    </row>
    <row r="46" spans="1:19" s="3" customFormat="1" ht="23" x14ac:dyDescent="0.25">
      <c r="A46" s="32"/>
      <c r="B46" s="184"/>
      <c r="C46" s="186"/>
      <c r="D46" s="185"/>
      <c r="E46" s="185"/>
      <c r="F46" s="185"/>
      <c r="G46" s="187"/>
      <c r="H46" s="183"/>
      <c r="I46" s="32" t="s">
        <v>72</v>
      </c>
      <c r="J46" s="184"/>
      <c r="K46" s="186"/>
      <c r="L46" s="185"/>
      <c r="M46" s="185"/>
      <c r="N46" s="185"/>
      <c r="O46" s="187"/>
    </row>
    <row r="47" spans="1:19" s="3" customFormat="1" ht="23" x14ac:dyDescent="0.25">
      <c r="A47" s="32"/>
      <c r="B47" s="184"/>
      <c r="C47" s="186"/>
      <c r="D47" s="185"/>
      <c r="E47" s="185"/>
      <c r="F47" s="185"/>
      <c r="G47" s="187"/>
      <c r="H47" s="183"/>
      <c r="I47" s="32" t="s">
        <v>73</v>
      </c>
      <c r="J47" s="184"/>
      <c r="K47" s="186"/>
      <c r="L47" s="185"/>
      <c r="M47" s="185"/>
      <c r="N47" s="185"/>
      <c r="O47" s="187"/>
    </row>
    <row r="48" spans="1:19" s="3" customFormat="1" ht="23" x14ac:dyDescent="0.25">
      <c r="A48" s="32"/>
      <c r="B48" s="184"/>
      <c r="C48" s="186"/>
      <c r="D48" s="185"/>
      <c r="E48" s="185"/>
      <c r="F48" s="185"/>
      <c r="G48" s="187"/>
      <c r="H48" s="183"/>
      <c r="I48" s="32" t="s">
        <v>71</v>
      </c>
      <c r="J48" s="184"/>
      <c r="K48" s="186"/>
      <c r="L48" s="185"/>
      <c r="M48" s="185"/>
      <c r="N48" s="185"/>
      <c r="O48" s="187"/>
    </row>
    <row r="49" spans="1:19" s="3" customFormat="1" ht="23.5" thickBot="1" x14ac:dyDescent="0.4">
      <c r="A49" s="24" t="s">
        <v>52</v>
      </c>
      <c r="B49" s="258">
        <f t="shared" ref="B49:G49" si="3">SUM(B39:B48)</f>
        <v>0</v>
      </c>
      <c r="C49" s="259">
        <f t="shared" si="3"/>
        <v>0</v>
      </c>
      <c r="D49" s="260">
        <f t="shared" si="3"/>
        <v>0</v>
      </c>
      <c r="E49" s="260">
        <f t="shared" si="3"/>
        <v>0</v>
      </c>
      <c r="F49" s="260">
        <f t="shared" si="3"/>
        <v>0</v>
      </c>
      <c r="G49" s="261">
        <f t="shared" si="3"/>
        <v>0</v>
      </c>
      <c r="H49" s="183"/>
      <c r="I49" s="24" t="s">
        <v>52</v>
      </c>
      <c r="J49" s="258">
        <f>SUM(J45:J48)</f>
        <v>0</v>
      </c>
      <c r="K49" s="259">
        <f t="shared" ref="K49:O49" si="4">SUM(K45:K48)</f>
        <v>0</v>
      </c>
      <c r="L49" s="260">
        <f t="shared" si="4"/>
        <v>0</v>
      </c>
      <c r="M49" s="260">
        <f t="shared" si="4"/>
        <v>0</v>
      </c>
      <c r="N49" s="260">
        <f t="shared" si="4"/>
        <v>0</v>
      </c>
      <c r="O49" s="261">
        <f t="shared" si="4"/>
        <v>0</v>
      </c>
    </row>
    <row r="50" spans="1:19" s="3" customFormat="1" ht="23.5" thickBot="1" x14ac:dyDescent="0.45">
      <c r="A50" s="183"/>
      <c r="B50" s="183"/>
      <c r="C50" s="183"/>
      <c r="D50" s="183"/>
      <c r="E50" s="183"/>
      <c r="F50" s="183"/>
      <c r="G50" s="183"/>
      <c r="H50" s="183"/>
      <c r="I50" s="285" t="s">
        <v>319</v>
      </c>
      <c r="J50" s="286"/>
      <c r="K50" s="287"/>
      <c r="L50" s="287"/>
      <c r="M50" s="287"/>
      <c r="N50" s="287"/>
      <c r="O50" s="288"/>
    </row>
    <row r="51" spans="1:19" s="3" customFormat="1" ht="23" x14ac:dyDescent="0.25">
      <c r="A51" s="183"/>
      <c r="B51" s="183"/>
      <c r="C51" s="183"/>
      <c r="D51" s="183"/>
      <c r="E51" s="183"/>
      <c r="F51" s="183"/>
      <c r="G51" s="183"/>
      <c r="H51" s="183"/>
      <c r="I51" s="32" t="s">
        <v>71</v>
      </c>
      <c r="J51" s="184"/>
      <c r="K51" s="188"/>
      <c r="L51" s="189"/>
      <c r="M51" s="189"/>
      <c r="N51" s="189"/>
      <c r="O51" s="190"/>
    </row>
    <row r="52" spans="1:19" s="3" customFormat="1" ht="23" x14ac:dyDescent="0.25">
      <c r="A52" s="183"/>
      <c r="B52" s="183"/>
      <c r="C52" s="183"/>
      <c r="D52" s="183"/>
      <c r="E52" s="183"/>
      <c r="F52" s="183"/>
      <c r="G52" s="183"/>
      <c r="H52" s="183"/>
      <c r="I52" s="32" t="s">
        <v>72</v>
      </c>
      <c r="J52" s="184"/>
      <c r="K52" s="186"/>
      <c r="L52" s="185"/>
      <c r="M52" s="185"/>
      <c r="N52" s="185"/>
      <c r="O52" s="187"/>
    </row>
    <row r="53" spans="1:19" s="3" customFormat="1" ht="23" x14ac:dyDescent="0.25">
      <c r="A53" s="183"/>
      <c r="B53" s="183"/>
      <c r="C53" s="183"/>
      <c r="D53" s="183"/>
      <c r="E53" s="183"/>
      <c r="F53" s="183"/>
      <c r="G53" s="183"/>
      <c r="H53" s="183"/>
      <c r="I53" s="32" t="s">
        <v>73</v>
      </c>
      <c r="J53" s="184"/>
      <c r="K53" s="186"/>
      <c r="L53" s="185"/>
      <c r="M53" s="185"/>
      <c r="N53" s="185"/>
      <c r="O53" s="187"/>
    </row>
    <row r="54" spans="1:19" s="3" customFormat="1" ht="23" x14ac:dyDescent="0.25">
      <c r="A54" s="183"/>
      <c r="B54" s="183"/>
      <c r="C54" s="183"/>
      <c r="D54" s="183"/>
      <c r="E54" s="183"/>
      <c r="F54" s="183"/>
      <c r="G54" s="183"/>
      <c r="H54" s="183"/>
      <c r="I54" s="32" t="s">
        <v>71</v>
      </c>
      <c r="J54" s="184"/>
      <c r="K54" s="186"/>
      <c r="L54" s="185"/>
      <c r="M54" s="185"/>
      <c r="N54" s="185"/>
      <c r="O54" s="187"/>
    </row>
    <row r="55" spans="1:19" s="3" customFormat="1" ht="23.5" thickBot="1" x14ac:dyDescent="0.4">
      <c r="A55" s="183"/>
      <c r="B55" s="183"/>
      <c r="C55" s="183"/>
      <c r="D55" s="183"/>
      <c r="E55" s="183"/>
      <c r="F55" s="183"/>
      <c r="G55" s="183"/>
      <c r="H55" s="183"/>
      <c r="I55" s="24" t="s">
        <v>52</v>
      </c>
      <c r="J55" s="258">
        <f>SUM(J51:J54)</f>
        <v>0</v>
      </c>
      <c r="K55" s="259">
        <f t="shared" ref="K55:O55" si="5">SUM(K51:K54)</f>
        <v>0</v>
      </c>
      <c r="L55" s="260">
        <f t="shared" si="5"/>
        <v>0</v>
      </c>
      <c r="M55" s="260">
        <f t="shared" si="5"/>
        <v>0</v>
      </c>
      <c r="N55" s="260">
        <f t="shared" si="5"/>
        <v>0</v>
      </c>
      <c r="O55" s="261">
        <f t="shared" si="5"/>
        <v>0</v>
      </c>
    </row>
    <row r="56" spans="1:19" s="3" customFormat="1" ht="23" x14ac:dyDescent="0.25">
      <c r="A56" s="183"/>
      <c r="B56" s="183"/>
      <c r="C56" s="183"/>
      <c r="D56" s="183"/>
      <c r="E56" s="183"/>
      <c r="F56" s="183"/>
      <c r="G56" s="183"/>
      <c r="H56" s="183"/>
    </row>
    <row r="57" spans="1:19" x14ac:dyDescent="0.35">
      <c r="O57" s="30"/>
      <c r="S57" t="s">
        <v>64</v>
      </c>
    </row>
  </sheetData>
  <mergeCells count="6">
    <mergeCell ref="I44:O44"/>
    <mergeCell ref="I50:O50"/>
    <mergeCell ref="C5:O5"/>
    <mergeCell ref="A37:G37"/>
    <mergeCell ref="I37:O37"/>
    <mergeCell ref="I39:O39"/>
  </mergeCells>
  <dataValidations count="3">
    <dataValidation type="list" allowBlank="1" showInputMessage="1" showErrorMessage="1" sqref="J7:J27" xr:uid="{FC7F6899-3771-4049-A7D9-87125F4036AF}">
      <formula1>"post-consommation,pré-consommation"</formula1>
    </dataValidation>
    <dataValidation type="list" allowBlank="1" showInputMessage="1" showErrorMessage="1" sqref="O7:O27" xr:uid="{3B3E7592-61BC-4D21-B065-1800041C905A}">
      <formula1>"en portefeuille,prospect"</formula1>
    </dataValidation>
    <dataValidation type="list" allowBlank="1" showInputMessage="1" showErrorMessage="1" sqref="I7:I27" xr:uid="{5FF5D453-17C1-426C-ACAA-D7ACA4AFE11D}">
      <formula1>$S$7:$S$57</formula1>
    </dataValidation>
  </dataValidations>
  <pageMargins left="0.31496062992126012" right="0.31496062992126012" top="0.55118110236220508" bottom="0.55118110236220508" header="0.31496062992126012" footer="0.31496062992126012"/>
  <pageSetup paperSize="0" fitToHeight="0" orientation="landscape" horizontalDpi="0" verticalDpi="0" copies="0"/>
  <headerFooter>
    <oddFooter>&amp;L&amp;A&amp;R&amp;P/&amp;N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40"/>
  <sheetViews>
    <sheetView showGridLines="0" topLeftCell="A11" zoomScale="55" zoomScaleNormal="55" workbookViewId="0">
      <selection activeCell="C39" sqref="C39"/>
    </sheetView>
  </sheetViews>
  <sheetFormatPr baseColWidth="10" defaultRowHeight="14.5" x14ac:dyDescent="0.35"/>
  <cols>
    <col min="1" max="1" width="55.1796875" customWidth="1"/>
    <col min="2" max="2" width="30.453125" customWidth="1"/>
    <col min="3" max="3" width="20.1796875" customWidth="1"/>
    <col min="4" max="4" width="21.54296875" customWidth="1"/>
    <col min="5" max="5" width="25.81640625" customWidth="1"/>
    <col min="6" max="6" width="29.54296875" customWidth="1"/>
    <col min="7" max="7" width="26.7265625" customWidth="1"/>
    <col min="8" max="8" width="32.81640625" customWidth="1"/>
    <col min="9" max="9" width="23.54296875" customWidth="1"/>
    <col min="10" max="10" width="21.1796875" customWidth="1"/>
    <col min="11" max="11" width="22.54296875" customWidth="1"/>
    <col min="12" max="12" width="21.81640625" customWidth="1"/>
    <col min="13" max="13" width="16.1796875" customWidth="1"/>
    <col min="14" max="14" width="10.81640625" customWidth="1"/>
  </cols>
  <sheetData>
    <row r="1" spans="1:13" ht="15" customHeight="1" x14ac:dyDescent="0.35">
      <c r="A1" s="6"/>
      <c r="B1" s="6"/>
      <c r="C1" s="6"/>
      <c r="D1" s="283" t="s">
        <v>74</v>
      </c>
      <c r="E1" s="283"/>
      <c r="F1" s="283"/>
      <c r="G1" s="6"/>
      <c r="H1" s="6"/>
      <c r="I1" s="6"/>
    </row>
    <row r="2" spans="1:13" ht="26.25" customHeight="1" x14ac:dyDescent="0.35">
      <c r="A2" s="6"/>
      <c r="B2" s="6"/>
      <c r="C2" s="6"/>
      <c r="D2" s="283"/>
      <c r="E2" s="283"/>
      <c r="F2" s="283"/>
      <c r="G2" s="6"/>
      <c r="H2" s="6"/>
      <c r="I2" s="6"/>
    </row>
    <row r="3" spans="1:13" ht="15" customHeight="1" x14ac:dyDescent="0.35">
      <c r="A3" s="6"/>
      <c r="B3" s="6"/>
      <c r="C3" s="6"/>
      <c r="D3" s="283"/>
      <c r="E3" s="283"/>
      <c r="F3" s="283"/>
      <c r="G3" s="6"/>
      <c r="H3" s="6"/>
      <c r="I3" s="6"/>
    </row>
    <row r="4" spans="1:13" ht="15" customHeight="1" x14ac:dyDescent="0.35">
      <c r="A4" s="6"/>
      <c r="B4" s="6"/>
      <c r="C4" s="6"/>
      <c r="D4" s="283"/>
      <c r="E4" s="283"/>
      <c r="F4" s="283"/>
      <c r="G4" s="6"/>
      <c r="H4" s="6"/>
      <c r="I4" s="6"/>
    </row>
    <row r="5" spans="1:13" ht="15" customHeight="1" x14ac:dyDescent="0.35">
      <c r="A5" s="6"/>
      <c r="B5" s="6"/>
      <c r="C5" s="6"/>
      <c r="D5" s="283"/>
      <c r="E5" s="283"/>
      <c r="F5" s="283"/>
      <c r="G5" s="6"/>
      <c r="H5" s="6"/>
      <c r="I5" s="6"/>
    </row>
    <row r="6" spans="1:13" ht="15" customHeight="1" x14ac:dyDescent="0.35">
      <c r="A6" s="6"/>
      <c r="B6" s="6"/>
      <c r="C6" s="6"/>
      <c r="D6" s="283"/>
      <c r="E6" s="283"/>
      <c r="F6" s="283"/>
      <c r="G6" s="6"/>
      <c r="H6" s="6"/>
      <c r="I6" s="6"/>
    </row>
    <row r="7" spans="1:13" ht="15" customHeight="1" x14ac:dyDescent="0.35">
      <c r="A7" s="6"/>
      <c r="B7" s="6"/>
      <c r="C7" s="6"/>
      <c r="D7" s="283"/>
      <c r="E7" s="283"/>
      <c r="F7" s="283"/>
      <c r="G7" s="6"/>
      <c r="H7" s="6"/>
      <c r="I7" s="6"/>
    </row>
    <row r="8" spans="1:13" ht="23" x14ac:dyDescent="0.35">
      <c r="A8" s="295" t="s">
        <v>75</v>
      </c>
      <c r="B8" s="295"/>
      <c r="C8" s="295"/>
      <c r="D8" s="295"/>
      <c r="E8" s="295"/>
      <c r="F8" s="295"/>
      <c r="G8" s="295"/>
      <c r="H8" s="295"/>
      <c r="I8" s="295"/>
      <c r="J8" s="265"/>
      <c r="K8" s="265"/>
      <c r="L8" s="265"/>
      <c r="M8" s="265"/>
    </row>
    <row r="9" spans="1:13" ht="23" x14ac:dyDescent="0.35">
      <c r="A9" s="195" t="s">
        <v>343</v>
      </c>
      <c r="B9" s="43"/>
      <c r="C9" s="43"/>
      <c r="D9" s="43"/>
      <c r="E9" s="43"/>
      <c r="F9" s="43"/>
      <c r="G9" s="43"/>
      <c r="H9" s="43"/>
      <c r="I9" s="43"/>
    </row>
    <row r="10" spans="1:13" ht="23.5" thickBot="1" x14ac:dyDescent="0.4">
      <c r="A10" s="34" t="s">
        <v>78</v>
      </c>
      <c r="B10" s="43"/>
      <c r="C10" s="43"/>
      <c r="D10" s="43"/>
      <c r="E10" s="43"/>
      <c r="F10" s="43"/>
      <c r="G10" s="43"/>
      <c r="H10" s="43"/>
      <c r="I10" s="43"/>
    </row>
    <row r="11" spans="1:13" ht="112.5" customHeight="1" x14ac:dyDescent="0.35">
      <c r="A11" s="10" t="s">
        <v>334</v>
      </c>
      <c r="B11" s="254" t="s">
        <v>322</v>
      </c>
      <c r="C11" s="255" t="s">
        <v>344</v>
      </c>
      <c r="D11" s="256" t="s">
        <v>345</v>
      </c>
      <c r="E11" s="256" t="s">
        <v>346</v>
      </c>
      <c r="F11" s="256" t="s">
        <v>347</v>
      </c>
      <c r="G11" s="257" t="s">
        <v>348</v>
      </c>
      <c r="H11" s="35" t="s">
        <v>79</v>
      </c>
      <c r="I11" s="35" t="s">
        <v>80</v>
      </c>
    </row>
    <row r="12" spans="1:13" ht="24.75" customHeight="1" thickBot="1" x14ac:dyDescent="0.4">
      <c r="A12" s="296" t="s">
        <v>324</v>
      </c>
      <c r="B12" s="296"/>
      <c r="C12" s="296"/>
      <c r="D12" s="296"/>
      <c r="E12" s="296"/>
      <c r="F12" s="296"/>
      <c r="G12" s="297"/>
      <c r="H12" s="203"/>
      <c r="I12" s="204"/>
    </row>
    <row r="13" spans="1:13" ht="15" customHeight="1" x14ac:dyDescent="0.35">
      <c r="A13" s="32" t="s">
        <v>81</v>
      </c>
      <c r="B13" s="184"/>
      <c r="C13" s="188"/>
      <c r="D13" s="189"/>
      <c r="E13" s="189"/>
      <c r="F13" s="189"/>
      <c r="G13" s="190"/>
      <c r="H13" s="196"/>
      <c r="I13" s="36"/>
    </row>
    <row r="14" spans="1:13" ht="15" customHeight="1" x14ac:dyDescent="0.35">
      <c r="A14" s="32" t="s">
        <v>82</v>
      </c>
      <c r="B14" s="184"/>
      <c r="C14" s="186"/>
      <c r="D14" s="185"/>
      <c r="E14" s="185"/>
      <c r="F14" s="185"/>
      <c r="G14" s="187"/>
      <c r="H14" s="196"/>
      <c r="I14" s="36"/>
    </row>
    <row r="15" spans="1:13" ht="15" customHeight="1" x14ac:dyDescent="0.35">
      <c r="A15" s="32" t="s">
        <v>83</v>
      </c>
      <c r="B15" s="184"/>
      <c r="C15" s="186"/>
      <c r="D15" s="185"/>
      <c r="E15" s="185"/>
      <c r="F15" s="185"/>
      <c r="G15" s="187"/>
      <c r="H15" s="196"/>
      <c r="I15" s="36"/>
    </row>
    <row r="16" spans="1:13" ht="15" customHeight="1" x14ac:dyDescent="0.35">
      <c r="A16" s="32" t="s">
        <v>84</v>
      </c>
      <c r="B16" s="184"/>
      <c r="C16" s="186"/>
      <c r="D16" s="185"/>
      <c r="E16" s="185"/>
      <c r="F16" s="185"/>
      <c r="G16" s="187"/>
      <c r="H16" s="196"/>
      <c r="I16" s="36"/>
    </row>
    <row r="17" spans="1:9" ht="15" customHeight="1" x14ac:dyDescent="0.35">
      <c r="A17" s="32" t="s">
        <v>85</v>
      </c>
      <c r="B17" s="184"/>
      <c r="C17" s="186"/>
      <c r="D17" s="185"/>
      <c r="E17" s="185"/>
      <c r="F17" s="185"/>
      <c r="G17" s="187"/>
      <c r="H17" s="196"/>
      <c r="I17" s="36"/>
    </row>
    <row r="18" spans="1:9" ht="15" customHeight="1" x14ac:dyDescent="0.35">
      <c r="A18" s="32" t="s">
        <v>86</v>
      </c>
      <c r="B18" s="184"/>
      <c r="C18" s="186"/>
      <c r="D18" s="185"/>
      <c r="E18" s="185"/>
      <c r="F18" s="185"/>
      <c r="G18" s="187"/>
      <c r="H18" s="196"/>
      <c r="I18" s="36"/>
    </row>
    <row r="19" spans="1:9" ht="15" customHeight="1" x14ac:dyDescent="0.35">
      <c r="A19" s="32" t="s">
        <v>87</v>
      </c>
      <c r="B19" s="184"/>
      <c r="C19" s="186"/>
      <c r="D19" s="185"/>
      <c r="E19" s="185"/>
      <c r="F19" s="185"/>
      <c r="G19" s="187"/>
      <c r="H19" s="196"/>
      <c r="I19" s="36"/>
    </row>
    <row r="20" spans="1:9" ht="15" customHeight="1" thickBot="1" x14ac:dyDescent="0.4">
      <c r="A20" s="24" t="s">
        <v>52</v>
      </c>
      <c r="B20" s="258">
        <f>SUM(B13:B19)</f>
        <v>0</v>
      </c>
      <c r="C20" s="259">
        <f t="shared" ref="C20:G20" si="0">SUM(C13:C19)</f>
        <v>0</v>
      </c>
      <c r="D20" s="260">
        <f t="shared" si="0"/>
        <v>0</v>
      </c>
      <c r="E20" s="260">
        <f t="shared" si="0"/>
        <v>0</v>
      </c>
      <c r="F20" s="260">
        <f t="shared" si="0"/>
        <v>0</v>
      </c>
      <c r="G20" s="261">
        <f t="shared" si="0"/>
        <v>0</v>
      </c>
      <c r="H20" s="196"/>
      <c r="I20" s="36"/>
    </row>
    <row r="21" spans="1:9" ht="18" customHeight="1" thickBot="1" x14ac:dyDescent="0.4">
      <c r="A21" s="296" t="s">
        <v>325</v>
      </c>
      <c r="B21" s="296"/>
      <c r="C21" s="296"/>
      <c r="D21" s="296"/>
      <c r="E21" s="296"/>
      <c r="F21" s="296"/>
      <c r="G21" s="297"/>
      <c r="H21" s="203"/>
      <c r="I21" s="204"/>
    </row>
    <row r="22" spans="1:9" x14ac:dyDescent="0.35">
      <c r="A22" s="32" t="s">
        <v>81</v>
      </c>
      <c r="B22" s="184"/>
      <c r="C22" s="188"/>
      <c r="D22" s="189"/>
      <c r="E22" s="189"/>
      <c r="F22" s="189"/>
      <c r="G22" s="190"/>
      <c r="H22" s="196"/>
      <c r="I22" s="36"/>
    </row>
    <row r="23" spans="1:9" x14ac:dyDescent="0.35">
      <c r="A23" s="32" t="s">
        <v>82</v>
      </c>
      <c r="B23" s="184"/>
      <c r="C23" s="186"/>
      <c r="D23" s="185"/>
      <c r="E23" s="185"/>
      <c r="F23" s="185"/>
      <c r="G23" s="187"/>
      <c r="H23" s="196"/>
      <c r="I23" s="36"/>
    </row>
    <row r="24" spans="1:9" x14ac:dyDescent="0.35">
      <c r="A24" s="32" t="s">
        <v>83</v>
      </c>
      <c r="B24" s="184"/>
      <c r="C24" s="186"/>
      <c r="D24" s="185"/>
      <c r="E24" s="185"/>
      <c r="F24" s="185"/>
      <c r="G24" s="187"/>
      <c r="H24" s="196"/>
      <c r="I24" s="36"/>
    </row>
    <row r="25" spans="1:9" x14ac:dyDescent="0.35">
      <c r="A25" s="32" t="s">
        <v>84</v>
      </c>
      <c r="B25" s="184"/>
      <c r="C25" s="186"/>
      <c r="D25" s="185"/>
      <c r="E25" s="185"/>
      <c r="F25" s="185"/>
      <c r="G25" s="187"/>
      <c r="H25" s="196"/>
      <c r="I25" s="36"/>
    </row>
    <row r="26" spans="1:9" x14ac:dyDescent="0.35">
      <c r="A26" s="32" t="s">
        <v>85</v>
      </c>
      <c r="B26" s="184"/>
      <c r="C26" s="186"/>
      <c r="D26" s="185"/>
      <c r="E26" s="185"/>
      <c r="F26" s="185"/>
      <c r="G26" s="187"/>
      <c r="H26" s="196"/>
      <c r="I26" s="36"/>
    </row>
    <row r="27" spans="1:9" x14ac:dyDescent="0.35">
      <c r="A27" s="32" t="s">
        <v>86</v>
      </c>
      <c r="B27" s="184"/>
      <c r="C27" s="186"/>
      <c r="D27" s="185"/>
      <c r="E27" s="185"/>
      <c r="F27" s="185"/>
      <c r="G27" s="187"/>
      <c r="H27" s="196"/>
      <c r="I27" s="36"/>
    </row>
    <row r="28" spans="1:9" x14ac:dyDescent="0.35">
      <c r="A28" s="32" t="s">
        <v>87</v>
      </c>
      <c r="B28" s="184"/>
      <c r="C28" s="186"/>
      <c r="D28" s="185"/>
      <c r="E28" s="185"/>
      <c r="F28" s="185"/>
      <c r="G28" s="187"/>
      <c r="H28" s="196"/>
      <c r="I28" s="36"/>
    </row>
    <row r="29" spans="1:9" ht="15" thickBot="1" x14ac:dyDescent="0.4">
      <c r="A29" s="24" t="s">
        <v>52</v>
      </c>
      <c r="B29" s="258">
        <f>SUM(B22:B28)</f>
        <v>0</v>
      </c>
      <c r="C29" s="259">
        <f t="shared" ref="C29:G29" si="1">SUM(C22:C28)</f>
        <v>0</v>
      </c>
      <c r="D29" s="260">
        <f t="shared" si="1"/>
        <v>0</v>
      </c>
      <c r="E29" s="260">
        <f t="shared" si="1"/>
        <v>0</v>
      </c>
      <c r="F29" s="260">
        <f t="shared" si="1"/>
        <v>0</v>
      </c>
      <c r="G29" s="261">
        <f t="shared" si="1"/>
        <v>0</v>
      </c>
      <c r="H29" s="196"/>
      <c r="I29" s="36"/>
    </row>
    <row r="30" spans="1:9" ht="21.5" thickBot="1" x14ac:dyDescent="0.4">
      <c r="A30" s="296" t="s">
        <v>326</v>
      </c>
      <c r="B30" s="296"/>
      <c r="C30" s="296"/>
      <c r="D30" s="296"/>
      <c r="E30" s="296"/>
      <c r="F30" s="296"/>
      <c r="G30" s="297"/>
      <c r="H30" s="203"/>
      <c r="I30" s="204"/>
    </row>
    <row r="31" spans="1:9" x14ac:dyDescent="0.35">
      <c r="A31" s="32" t="s">
        <v>81</v>
      </c>
      <c r="B31" s="184"/>
      <c r="C31" s="188"/>
      <c r="D31" s="189"/>
      <c r="E31" s="189"/>
      <c r="F31" s="189"/>
      <c r="G31" s="190"/>
      <c r="H31" s="196"/>
      <c r="I31" s="36"/>
    </row>
    <row r="32" spans="1:9" x14ac:dyDescent="0.35">
      <c r="A32" s="32" t="s">
        <v>82</v>
      </c>
      <c r="B32" s="184"/>
      <c r="C32" s="186"/>
      <c r="D32" s="185"/>
      <c r="E32" s="185"/>
      <c r="F32" s="185"/>
      <c r="G32" s="187"/>
      <c r="H32" s="196"/>
      <c r="I32" s="36"/>
    </row>
    <row r="33" spans="1:9" x14ac:dyDescent="0.35">
      <c r="A33" s="32" t="s">
        <v>83</v>
      </c>
      <c r="B33" s="184"/>
      <c r="C33" s="186"/>
      <c r="D33" s="185"/>
      <c r="E33" s="185"/>
      <c r="F33" s="185"/>
      <c r="G33" s="187"/>
      <c r="H33" s="196"/>
      <c r="I33" s="36"/>
    </row>
    <row r="34" spans="1:9" x14ac:dyDescent="0.35">
      <c r="A34" s="32" t="s">
        <v>84</v>
      </c>
      <c r="B34" s="184"/>
      <c r="C34" s="186"/>
      <c r="D34" s="185"/>
      <c r="E34" s="185"/>
      <c r="F34" s="185"/>
      <c r="G34" s="187"/>
      <c r="H34" s="196"/>
      <c r="I34" s="36"/>
    </row>
    <row r="35" spans="1:9" x14ac:dyDescent="0.35">
      <c r="A35" s="32" t="s">
        <v>85</v>
      </c>
      <c r="B35" s="184"/>
      <c r="C35" s="186"/>
      <c r="D35" s="185"/>
      <c r="E35" s="185"/>
      <c r="F35" s="185"/>
      <c r="G35" s="187"/>
      <c r="H35" s="196"/>
      <c r="I35" s="36"/>
    </row>
    <row r="36" spans="1:9" x14ac:dyDescent="0.35">
      <c r="A36" s="32" t="s">
        <v>86</v>
      </c>
      <c r="B36" s="184"/>
      <c r="C36" s="186"/>
      <c r="D36" s="185"/>
      <c r="E36" s="185"/>
      <c r="F36" s="185"/>
      <c r="G36" s="187"/>
      <c r="H36" s="196"/>
      <c r="I36" s="36"/>
    </row>
    <row r="37" spans="1:9" x14ac:dyDescent="0.35">
      <c r="A37" s="32" t="s">
        <v>87</v>
      </c>
      <c r="B37" s="197"/>
      <c r="C37" s="198"/>
      <c r="D37" s="199"/>
      <c r="E37" s="199"/>
      <c r="F37" s="199"/>
      <c r="G37" s="200"/>
      <c r="H37" s="196"/>
      <c r="I37" s="36"/>
    </row>
    <row r="38" spans="1:9" ht="15" thickBot="1" x14ac:dyDescent="0.4">
      <c r="A38" s="24" t="s">
        <v>52</v>
      </c>
      <c r="B38" s="258">
        <f>SUM(B31:B37)</f>
        <v>0</v>
      </c>
      <c r="C38" s="259">
        <f t="shared" ref="C38:G38" si="2">SUM(C31:C37)</f>
        <v>0</v>
      </c>
      <c r="D38" s="260">
        <f t="shared" si="2"/>
        <v>0</v>
      </c>
      <c r="E38" s="260">
        <f t="shared" si="2"/>
        <v>0</v>
      </c>
      <c r="F38" s="260">
        <f t="shared" si="2"/>
        <v>0</v>
      </c>
      <c r="G38" s="261">
        <f t="shared" si="2"/>
        <v>0</v>
      </c>
      <c r="H38" s="201"/>
      <c r="I38" s="202"/>
    </row>
    <row r="39" spans="1:9" ht="23.5" thickBot="1" x14ac:dyDescent="0.4">
      <c r="A39" s="24" t="s">
        <v>328</v>
      </c>
      <c r="B39" s="258">
        <f>SUM(B20,B29,B38)</f>
        <v>0</v>
      </c>
      <c r="C39" s="262">
        <f t="shared" ref="C39:G39" si="3">SUM(C20,C29,C38)</f>
        <v>0</v>
      </c>
      <c r="D39" s="263">
        <f t="shared" si="3"/>
        <v>0</v>
      </c>
      <c r="E39" s="263">
        <f t="shared" si="3"/>
        <v>0</v>
      </c>
      <c r="F39" s="263">
        <f t="shared" si="3"/>
        <v>0</v>
      </c>
      <c r="G39" s="264">
        <f t="shared" si="3"/>
        <v>0</v>
      </c>
      <c r="H39" s="43"/>
      <c r="I39" s="43"/>
    </row>
    <row r="40" spans="1:9" x14ac:dyDescent="0.35">
      <c r="A40" s="3"/>
      <c r="B40" s="3"/>
      <c r="C40" s="3"/>
      <c r="D40" s="3"/>
      <c r="E40" s="3"/>
      <c r="F40" s="3"/>
      <c r="G40" s="3"/>
      <c r="H40" s="3"/>
      <c r="I40" s="3"/>
    </row>
  </sheetData>
  <mergeCells count="5">
    <mergeCell ref="D1:F7"/>
    <mergeCell ref="A8:I8"/>
    <mergeCell ref="A12:G12"/>
    <mergeCell ref="A21:G21"/>
    <mergeCell ref="A30:G30"/>
  </mergeCell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S102"/>
  <sheetViews>
    <sheetView showGridLines="0" topLeftCell="A3" zoomScale="85" zoomScaleNormal="85" workbookViewId="0">
      <selection activeCell="E20" sqref="E20"/>
    </sheetView>
  </sheetViews>
  <sheetFormatPr baseColWidth="10" defaultRowHeight="14.5" x14ac:dyDescent="0.35"/>
  <cols>
    <col min="1" max="1" width="10.81640625" customWidth="1"/>
    <col min="2" max="2" width="95.54296875" style="50" customWidth="1"/>
    <col min="3" max="3" width="33.81640625" customWidth="1"/>
    <col min="4" max="4" width="21.54296875" customWidth="1"/>
    <col min="5" max="5" width="21.54296875" style="50" customWidth="1"/>
    <col min="6" max="6" width="10.81640625" customWidth="1"/>
  </cols>
  <sheetData>
    <row r="1" spans="1:19" s="3" customFormat="1" ht="114.75" customHeight="1" x14ac:dyDescent="0.25">
      <c r="B1" s="37"/>
      <c r="C1" s="299" t="s">
        <v>88</v>
      </c>
      <c r="D1" s="299"/>
      <c r="E1" s="299"/>
    </row>
    <row r="2" spans="1:19" s="38" customFormat="1" ht="34.5" customHeight="1" x14ac:dyDescent="0.35">
      <c r="B2" s="300" t="s">
        <v>89</v>
      </c>
      <c r="C2" s="300"/>
      <c r="D2" s="300"/>
      <c r="E2" s="300"/>
      <c r="F2" s="39"/>
      <c r="G2" s="39"/>
      <c r="H2" s="39"/>
      <c r="I2" s="39"/>
      <c r="J2" s="39"/>
      <c r="K2" s="39"/>
      <c r="L2" s="39"/>
      <c r="M2" s="39"/>
      <c r="N2" s="39"/>
      <c r="O2" s="39"/>
      <c r="P2" s="39"/>
      <c r="Q2" s="39"/>
      <c r="R2" s="39"/>
      <c r="S2" s="39"/>
    </row>
    <row r="3" spans="1:19" s="3" customFormat="1" ht="90.75" customHeight="1" x14ac:dyDescent="0.25">
      <c r="B3" s="300" t="s">
        <v>90</v>
      </c>
      <c r="C3" s="300"/>
      <c r="D3" s="300"/>
      <c r="E3" s="300"/>
    </row>
    <row r="4" spans="1:19" s="3" customFormat="1" ht="31.5" customHeight="1" x14ac:dyDescent="0.25">
      <c r="A4" s="8" t="s">
        <v>91</v>
      </c>
      <c r="B4" s="8"/>
      <c r="C4" s="8"/>
      <c r="D4" s="8"/>
      <c r="E4" s="8"/>
    </row>
    <row r="5" spans="1:19" s="41" customFormat="1" ht="13" x14ac:dyDescent="0.25">
      <c r="A5" s="40"/>
      <c r="B5" s="40"/>
      <c r="C5" s="40"/>
      <c r="D5" s="40"/>
      <c r="E5" s="40"/>
    </row>
    <row r="6" spans="1:19" s="41" customFormat="1" ht="13" x14ac:dyDescent="0.25">
      <c r="A6" s="40"/>
      <c r="B6" s="42" t="s">
        <v>92</v>
      </c>
      <c r="C6" s="301" t="s">
        <v>93</v>
      </c>
      <c r="D6" s="301"/>
      <c r="E6" s="40"/>
    </row>
    <row r="7" spans="1:19" s="41" customFormat="1" ht="13" x14ac:dyDescent="0.25">
      <c r="A7" s="40"/>
      <c r="B7" s="42" t="s">
        <v>94</v>
      </c>
      <c r="C7" s="301" t="s">
        <v>95</v>
      </c>
      <c r="D7" s="301"/>
      <c r="E7" s="40"/>
    </row>
    <row r="8" spans="1:19" s="41" customFormat="1" ht="12.75" customHeight="1" x14ac:dyDescent="0.25">
      <c r="A8" s="43"/>
      <c r="B8" s="42" t="s">
        <v>96</v>
      </c>
      <c r="C8" s="44" t="s">
        <v>355</v>
      </c>
      <c r="D8" s="282" t="s">
        <v>353</v>
      </c>
      <c r="E8" s="43"/>
    </row>
    <row r="9" spans="1:19" s="41" customFormat="1" ht="12.75" customHeight="1" x14ac:dyDescent="0.25">
      <c r="A9" s="43"/>
      <c r="B9" s="45" t="s">
        <v>97</v>
      </c>
      <c r="C9" s="44" t="s">
        <v>354</v>
      </c>
      <c r="D9" s="282" t="s">
        <v>352</v>
      </c>
      <c r="E9" s="43"/>
    </row>
    <row r="10" spans="1:19" s="46" customFormat="1" ht="12.5" x14ac:dyDescent="0.25">
      <c r="B10" s="47"/>
      <c r="E10" s="47"/>
    </row>
    <row r="11" spans="1:19" s="46" customFormat="1" ht="13" x14ac:dyDescent="0.25">
      <c r="B11" s="48" t="s">
        <v>98</v>
      </c>
      <c r="E11" s="47"/>
    </row>
    <row r="12" spans="1:19" s="46" customFormat="1" ht="12.5" x14ac:dyDescent="0.25">
      <c r="B12" s="49" t="s">
        <v>99</v>
      </c>
      <c r="E12" s="47"/>
    </row>
    <row r="13" spans="1:19" s="46" customFormat="1" ht="12.5" x14ac:dyDescent="0.25">
      <c r="B13" s="47"/>
      <c r="E13" s="47"/>
    </row>
    <row r="14" spans="1:19" s="3" customFormat="1" ht="31.5" customHeight="1" x14ac:dyDescent="0.25">
      <c r="A14" s="8" t="s">
        <v>338</v>
      </c>
      <c r="B14" s="8"/>
      <c r="C14" s="8"/>
      <c r="D14" s="8"/>
      <c r="E14" s="8"/>
    </row>
    <row r="15" spans="1:19" x14ac:dyDescent="0.35">
      <c r="E15" s="51" t="e">
        <f>+E24+E30+E74+#REF!+E66+#REF!+#REF!+#REF!</f>
        <v>#REF!</v>
      </c>
    </row>
    <row r="16" spans="1:19" s="37" customFormat="1" ht="20.25" customHeight="1" x14ac:dyDescent="0.35">
      <c r="A16" s="274" t="s">
        <v>331</v>
      </c>
      <c r="B16" s="275"/>
      <c r="C16" s="275"/>
      <c r="D16" s="275"/>
      <c r="E16" s="275"/>
    </row>
    <row r="17" spans="1:17" ht="7.5" customHeight="1" x14ac:dyDescent="0.35">
      <c r="E17" s="51"/>
    </row>
    <row r="18" spans="1:17" s="52" customFormat="1" ht="35.5" customHeight="1" x14ac:dyDescent="0.35">
      <c r="A18" s="298" t="s">
        <v>101</v>
      </c>
      <c r="B18" s="298"/>
      <c r="C18" s="277" t="s">
        <v>102</v>
      </c>
      <c r="D18" s="277" t="s">
        <v>103</v>
      </c>
      <c r="E18" s="276" t="s">
        <v>104</v>
      </c>
      <c r="F18" s="37"/>
      <c r="G18" s="37"/>
      <c r="H18" s="37"/>
      <c r="I18" s="37"/>
      <c r="J18" s="37"/>
      <c r="K18" s="37"/>
      <c r="L18" s="37"/>
    </row>
    <row r="19" spans="1:17" s="52" customFormat="1" ht="18" customHeight="1" x14ac:dyDescent="0.35">
      <c r="A19" s="53"/>
      <c r="B19" s="54" t="s">
        <v>105</v>
      </c>
      <c r="C19" s="55" t="s">
        <v>106</v>
      </c>
      <c r="D19" s="55"/>
      <c r="E19" s="60">
        <v>0</v>
      </c>
      <c r="F19" s="37"/>
      <c r="G19" s="37"/>
      <c r="H19" s="37"/>
      <c r="I19" s="37"/>
      <c r="J19" s="37"/>
      <c r="K19" s="37"/>
      <c r="L19" s="37"/>
    </row>
    <row r="20" spans="1:17" s="52" customFormat="1" ht="18" customHeight="1" thickBot="1" x14ac:dyDescent="0.4">
      <c r="A20" s="57"/>
      <c r="B20" s="58" t="s">
        <v>107</v>
      </c>
      <c r="C20" s="59" t="s">
        <v>106</v>
      </c>
      <c r="D20" s="59"/>
      <c r="E20" s="60">
        <v>0</v>
      </c>
      <c r="F20" s="37"/>
      <c r="G20" s="37"/>
      <c r="H20" s="37"/>
      <c r="I20" s="37"/>
      <c r="J20" s="37"/>
      <c r="K20" s="37"/>
      <c r="L20" s="37"/>
    </row>
    <row r="21" spans="1:17" s="52" customFormat="1" ht="18" customHeight="1" thickBot="1" x14ac:dyDescent="0.4">
      <c r="A21" s="61" t="s">
        <v>108</v>
      </c>
      <c r="B21" s="62"/>
      <c r="C21" s="62"/>
      <c r="D21" s="63" t="s">
        <v>109</v>
      </c>
      <c r="E21" s="64">
        <f>SUM(E19:E20)</f>
        <v>0</v>
      </c>
      <c r="F21" s="37"/>
      <c r="G21" s="37"/>
      <c r="H21" s="37"/>
      <c r="I21" s="37"/>
      <c r="J21" s="37"/>
      <c r="K21" s="37"/>
      <c r="L21" s="37"/>
    </row>
    <row r="22" spans="1:17" ht="7.5" customHeight="1" x14ac:dyDescent="0.35">
      <c r="E22" s="51"/>
    </row>
    <row r="23" spans="1:17" s="52" customFormat="1" ht="35.5" customHeight="1" x14ac:dyDescent="0.35">
      <c r="A23" s="298" t="s">
        <v>110</v>
      </c>
      <c r="B23" s="298"/>
      <c r="C23" s="277" t="s">
        <v>102</v>
      </c>
      <c r="D23" s="277" t="s">
        <v>103</v>
      </c>
      <c r="E23" s="276" t="s">
        <v>104</v>
      </c>
      <c r="F23" s="37"/>
      <c r="G23" s="37"/>
      <c r="H23" s="37"/>
      <c r="I23" s="37"/>
      <c r="J23" s="37"/>
      <c r="K23" s="37"/>
      <c r="L23" s="37"/>
    </row>
    <row r="24" spans="1:17" s="41" customFormat="1" ht="18" customHeight="1" x14ac:dyDescent="0.25">
      <c r="A24" s="65"/>
      <c r="B24" s="66" t="s">
        <v>111</v>
      </c>
      <c r="C24" s="55" t="s">
        <v>106</v>
      </c>
      <c r="D24" s="55"/>
      <c r="E24" s="56">
        <v>0</v>
      </c>
      <c r="F24" s="3"/>
      <c r="G24" s="3"/>
      <c r="H24" s="3"/>
      <c r="I24" s="3"/>
      <c r="J24" s="3"/>
      <c r="K24" s="3"/>
      <c r="L24" s="3"/>
    </row>
    <row r="25" spans="1:17" s="52" customFormat="1" ht="18" customHeight="1" x14ac:dyDescent="0.25">
      <c r="A25" s="67"/>
      <c r="B25" s="66" t="s">
        <v>112</v>
      </c>
      <c r="C25" s="55" t="s">
        <v>106</v>
      </c>
      <c r="D25" s="55"/>
      <c r="E25" s="56">
        <v>0</v>
      </c>
      <c r="F25" s="37"/>
      <c r="G25" s="37"/>
      <c r="H25" s="37"/>
      <c r="I25" s="37"/>
      <c r="J25" s="37"/>
      <c r="K25" s="37"/>
      <c r="L25" s="37"/>
      <c r="M25" s="37"/>
      <c r="N25" s="37"/>
      <c r="O25" s="37"/>
      <c r="P25" s="37"/>
      <c r="Q25" s="37"/>
    </row>
    <row r="26" spans="1:17" s="52" customFormat="1" ht="18" customHeight="1" x14ac:dyDescent="0.25">
      <c r="A26" s="67"/>
      <c r="B26" s="66" t="s">
        <v>113</v>
      </c>
      <c r="C26" s="55" t="s">
        <v>106</v>
      </c>
      <c r="D26" s="55"/>
      <c r="E26" s="56">
        <v>0</v>
      </c>
      <c r="F26" s="37"/>
      <c r="G26" s="37"/>
      <c r="H26" s="37"/>
      <c r="I26" s="37"/>
      <c r="J26" s="37"/>
      <c r="K26" s="37"/>
      <c r="L26" s="37"/>
      <c r="M26" s="37"/>
      <c r="N26" s="37"/>
      <c r="O26" s="37"/>
      <c r="P26" s="37"/>
      <c r="Q26" s="37"/>
    </row>
    <row r="27" spans="1:17" s="41" customFormat="1" ht="18" customHeight="1" x14ac:dyDescent="0.25">
      <c r="A27" s="67"/>
      <c r="B27" s="66" t="s">
        <v>107</v>
      </c>
      <c r="C27" s="55" t="s">
        <v>106</v>
      </c>
      <c r="D27" s="55"/>
      <c r="E27" s="56">
        <v>0</v>
      </c>
      <c r="F27" s="3"/>
      <c r="G27" s="3"/>
      <c r="H27" s="3"/>
      <c r="I27" s="3"/>
      <c r="J27" s="3"/>
      <c r="K27" s="3"/>
      <c r="L27" s="3"/>
    </row>
    <row r="28" spans="1:17" s="41" customFormat="1" ht="18" customHeight="1" x14ac:dyDescent="0.25">
      <c r="A28" s="67"/>
      <c r="B28" s="58" t="s">
        <v>107</v>
      </c>
      <c r="C28" s="55" t="s">
        <v>106</v>
      </c>
      <c r="D28" s="55"/>
      <c r="E28" s="56">
        <v>0</v>
      </c>
      <c r="F28" s="3"/>
      <c r="G28" s="3"/>
      <c r="H28" s="3"/>
      <c r="I28" s="3"/>
      <c r="J28" s="3"/>
      <c r="K28" s="3"/>
      <c r="L28" s="3"/>
    </row>
    <row r="29" spans="1:17" s="41" customFormat="1" ht="18" customHeight="1" thickBot="1" x14ac:dyDescent="0.3">
      <c r="A29" s="68"/>
      <c r="B29" s="58" t="s">
        <v>107</v>
      </c>
      <c r="C29" s="55" t="s">
        <v>106</v>
      </c>
      <c r="D29" s="55"/>
      <c r="E29" s="56">
        <v>0</v>
      </c>
      <c r="F29" s="3"/>
      <c r="G29" s="3"/>
      <c r="H29" s="3"/>
      <c r="I29" s="3"/>
      <c r="J29" s="3"/>
      <c r="K29" s="3"/>
      <c r="L29" s="3"/>
    </row>
    <row r="30" spans="1:17" s="52" customFormat="1" ht="18" customHeight="1" thickBot="1" x14ac:dyDescent="0.4">
      <c r="A30" s="61" t="s">
        <v>108</v>
      </c>
      <c r="B30" s="62"/>
      <c r="C30" s="62"/>
      <c r="D30" s="63" t="s">
        <v>114</v>
      </c>
      <c r="E30" s="64">
        <f>SUM(E24:E29)</f>
        <v>0</v>
      </c>
      <c r="F30" s="37"/>
      <c r="G30" s="37"/>
      <c r="H30" s="37"/>
      <c r="I30" s="37"/>
      <c r="J30" s="37"/>
      <c r="K30" s="37"/>
      <c r="L30" s="37"/>
    </row>
    <row r="31" spans="1:17" ht="7.5" customHeight="1" x14ac:dyDescent="0.35">
      <c r="E31" s="51"/>
    </row>
    <row r="32" spans="1:17" ht="24.75" customHeight="1" x14ac:dyDescent="0.35">
      <c r="A32" s="274" t="s">
        <v>100</v>
      </c>
      <c r="B32" s="275"/>
      <c r="C32" s="275"/>
      <c r="D32" s="275"/>
      <c r="E32" s="275"/>
    </row>
    <row r="33" spans="1:17" ht="7.5" customHeight="1" x14ac:dyDescent="0.35">
      <c r="E33" s="51"/>
    </row>
    <row r="34" spans="1:17" s="52" customFormat="1" ht="35.5" customHeight="1" x14ac:dyDescent="0.35">
      <c r="A34" s="298" t="s">
        <v>115</v>
      </c>
      <c r="B34" s="298"/>
      <c r="C34" s="277" t="s">
        <v>102</v>
      </c>
      <c r="D34" s="277" t="s">
        <v>103</v>
      </c>
      <c r="E34" s="276" t="s">
        <v>104</v>
      </c>
      <c r="F34" s="37"/>
      <c r="G34" s="37"/>
      <c r="H34" s="37"/>
      <c r="I34" s="37"/>
      <c r="J34" s="37"/>
      <c r="K34" s="37"/>
      <c r="L34" s="37"/>
    </row>
    <row r="35" spans="1:17" s="52" customFormat="1" ht="18" customHeight="1" x14ac:dyDescent="0.25">
      <c r="A35" s="65"/>
      <c r="B35" s="66" t="s">
        <v>116</v>
      </c>
      <c r="C35" s="55" t="s">
        <v>106</v>
      </c>
      <c r="D35" s="55"/>
      <c r="E35" s="56">
        <v>0</v>
      </c>
      <c r="F35" s="37"/>
      <c r="G35" s="37"/>
      <c r="H35" s="37"/>
      <c r="I35" s="37"/>
      <c r="J35" s="37"/>
      <c r="K35" s="37"/>
      <c r="L35" s="37"/>
      <c r="M35" s="37"/>
      <c r="N35" s="37"/>
      <c r="O35" s="37"/>
      <c r="P35" s="37"/>
      <c r="Q35" s="37"/>
    </row>
    <row r="36" spans="1:17" s="52" customFormat="1" ht="18" customHeight="1" x14ac:dyDescent="0.25">
      <c r="A36" s="67"/>
      <c r="B36" s="66" t="s">
        <v>117</v>
      </c>
      <c r="C36" s="55" t="s">
        <v>106</v>
      </c>
      <c r="D36" s="55"/>
      <c r="E36" s="56">
        <v>0</v>
      </c>
      <c r="F36" s="37"/>
      <c r="G36" s="37"/>
      <c r="H36" s="37"/>
      <c r="I36" s="37"/>
      <c r="J36" s="37"/>
      <c r="K36" s="37"/>
      <c r="L36" s="37"/>
      <c r="M36" s="37"/>
      <c r="N36" s="37"/>
      <c r="O36" s="37"/>
      <c r="P36" s="37"/>
      <c r="Q36" s="37"/>
    </row>
    <row r="37" spans="1:17" s="52" customFormat="1" ht="18" customHeight="1" x14ac:dyDescent="0.25">
      <c r="A37" s="67"/>
      <c r="B37" s="66" t="s">
        <v>118</v>
      </c>
      <c r="C37" s="55" t="s">
        <v>106</v>
      </c>
      <c r="D37" s="55"/>
      <c r="E37" s="56">
        <v>0</v>
      </c>
      <c r="F37" s="37"/>
      <c r="G37" s="37"/>
      <c r="H37" s="37"/>
      <c r="I37" s="37"/>
      <c r="J37" s="37"/>
      <c r="K37" s="37"/>
      <c r="L37" s="37"/>
      <c r="M37" s="37"/>
      <c r="N37" s="37"/>
      <c r="O37" s="37"/>
      <c r="P37" s="37"/>
      <c r="Q37" s="37"/>
    </row>
    <row r="38" spans="1:17" s="52" customFormat="1" ht="18" customHeight="1" x14ac:dyDescent="0.25">
      <c r="A38" s="67"/>
      <c r="B38" s="66" t="s">
        <v>119</v>
      </c>
      <c r="C38" s="55" t="s">
        <v>106</v>
      </c>
      <c r="D38" s="55"/>
      <c r="E38" s="56">
        <v>0</v>
      </c>
      <c r="F38" s="37"/>
      <c r="G38" s="37"/>
      <c r="H38" s="37"/>
      <c r="I38" s="37"/>
      <c r="J38" s="37"/>
      <c r="K38" s="37"/>
      <c r="L38" s="37"/>
      <c r="M38" s="37"/>
      <c r="N38" s="37"/>
      <c r="O38" s="37"/>
      <c r="P38" s="37"/>
      <c r="Q38" s="37"/>
    </row>
    <row r="39" spans="1:17" s="52" customFormat="1" ht="18" customHeight="1" x14ac:dyDescent="0.25">
      <c r="A39" s="67"/>
      <c r="B39" s="66" t="s">
        <v>120</v>
      </c>
      <c r="C39" s="55" t="s">
        <v>106</v>
      </c>
      <c r="D39" s="55"/>
      <c r="E39" s="56">
        <v>0</v>
      </c>
      <c r="F39" s="37"/>
      <c r="G39" s="37"/>
      <c r="H39" s="37"/>
      <c r="I39" s="37"/>
      <c r="J39" s="37"/>
      <c r="K39" s="37"/>
      <c r="L39" s="37"/>
      <c r="M39" s="37"/>
      <c r="N39" s="37"/>
      <c r="O39" s="37"/>
      <c r="P39" s="37"/>
      <c r="Q39" s="37"/>
    </row>
    <row r="40" spans="1:17" s="52" customFormat="1" ht="18" customHeight="1" x14ac:dyDescent="0.25">
      <c r="A40" s="67"/>
      <c r="B40" s="66" t="s">
        <v>121</v>
      </c>
      <c r="C40" s="55" t="s">
        <v>106</v>
      </c>
      <c r="D40" s="55"/>
      <c r="E40" s="56">
        <v>0</v>
      </c>
      <c r="F40" s="37"/>
      <c r="G40" s="37"/>
      <c r="H40" s="37"/>
      <c r="I40" s="37"/>
      <c r="J40" s="37"/>
      <c r="K40" s="37"/>
      <c r="L40" s="37"/>
      <c r="M40" s="37"/>
      <c r="N40" s="37"/>
      <c r="O40" s="37"/>
      <c r="P40" s="37"/>
      <c r="Q40" s="37"/>
    </row>
    <row r="41" spans="1:17" s="52" customFormat="1" ht="18" customHeight="1" x14ac:dyDescent="0.25">
      <c r="A41" s="67"/>
      <c r="B41" s="58" t="s">
        <v>122</v>
      </c>
      <c r="C41" s="55" t="s">
        <v>106</v>
      </c>
      <c r="D41" s="55"/>
      <c r="E41" s="56">
        <v>0</v>
      </c>
      <c r="F41" s="37"/>
      <c r="G41" s="37"/>
      <c r="H41" s="37"/>
      <c r="I41" s="37"/>
      <c r="J41" s="37"/>
      <c r="K41" s="37"/>
      <c r="L41" s="37"/>
      <c r="M41" s="37"/>
      <c r="N41" s="37"/>
      <c r="O41" s="37"/>
      <c r="P41" s="37"/>
      <c r="Q41" s="37"/>
    </row>
    <row r="42" spans="1:17" s="52" customFormat="1" ht="18" customHeight="1" x14ac:dyDescent="0.25">
      <c r="A42" s="67"/>
      <c r="B42" s="58" t="s">
        <v>122</v>
      </c>
      <c r="C42" s="55" t="s">
        <v>106</v>
      </c>
      <c r="D42" s="55"/>
      <c r="E42" s="56">
        <v>0</v>
      </c>
      <c r="F42" s="37"/>
      <c r="G42" s="37"/>
      <c r="H42" s="37"/>
      <c r="I42" s="37"/>
      <c r="J42" s="37"/>
      <c r="K42" s="37"/>
      <c r="L42" s="37"/>
      <c r="M42" s="37"/>
      <c r="N42" s="37"/>
      <c r="O42" s="37"/>
      <c r="P42" s="37"/>
      <c r="Q42" s="37"/>
    </row>
    <row r="43" spans="1:17" s="52" customFormat="1" ht="18" customHeight="1" x14ac:dyDescent="0.25">
      <c r="A43" s="67"/>
      <c r="B43" s="58" t="s">
        <v>122</v>
      </c>
      <c r="C43" s="55" t="s">
        <v>106</v>
      </c>
      <c r="D43" s="55"/>
      <c r="E43" s="56">
        <v>0</v>
      </c>
      <c r="F43" s="37"/>
      <c r="G43" s="37"/>
      <c r="H43" s="37"/>
      <c r="I43" s="37"/>
      <c r="J43" s="37"/>
      <c r="K43" s="37"/>
      <c r="L43" s="37"/>
      <c r="M43" s="37"/>
      <c r="N43" s="37"/>
      <c r="O43" s="37"/>
      <c r="P43" s="37"/>
      <c r="Q43" s="37"/>
    </row>
    <row r="44" spans="1:17" s="52" customFormat="1" ht="18" customHeight="1" x14ac:dyDescent="0.25">
      <c r="A44" s="67"/>
      <c r="B44" s="58" t="s">
        <v>122</v>
      </c>
      <c r="C44" s="55" t="s">
        <v>106</v>
      </c>
      <c r="D44" s="55"/>
      <c r="E44" s="56">
        <v>0</v>
      </c>
      <c r="F44" s="37"/>
      <c r="G44" s="37"/>
      <c r="H44" s="37"/>
      <c r="I44" s="37"/>
      <c r="J44" s="37"/>
      <c r="K44" s="37"/>
      <c r="L44" s="37"/>
      <c r="M44" s="37"/>
      <c r="N44" s="37"/>
      <c r="O44" s="37"/>
      <c r="P44" s="37"/>
      <c r="Q44" s="37"/>
    </row>
    <row r="45" spans="1:17" s="52" customFormat="1" ht="18" customHeight="1" x14ac:dyDescent="0.25">
      <c r="A45" s="67"/>
      <c r="B45" s="58" t="s">
        <v>122</v>
      </c>
      <c r="C45" s="55" t="s">
        <v>106</v>
      </c>
      <c r="D45" s="55"/>
      <c r="E45" s="56">
        <v>0</v>
      </c>
      <c r="F45" s="37"/>
      <c r="G45" s="37"/>
      <c r="H45" s="37"/>
      <c r="I45" s="37"/>
      <c r="J45" s="37"/>
      <c r="K45" s="37"/>
      <c r="L45" s="37"/>
      <c r="M45" s="37"/>
      <c r="N45" s="37"/>
      <c r="O45" s="37"/>
      <c r="P45" s="37"/>
      <c r="Q45" s="37"/>
    </row>
    <row r="46" spans="1:17" s="41" customFormat="1" ht="18" customHeight="1" x14ac:dyDescent="0.25">
      <c r="A46" s="67"/>
      <c r="B46" s="58" t="s">
        <v>122</v>
      </c>
      <c r="C46" s="55" t="s">
        <v>106</v>
      </c>
      <c r="D46" s="55"/>
      <c r="E46" s="56">
        <v>0</v>
      </c>
      <c r="F46" s="3"/>
      <c r="G46" s="3"/>
      <c r="H46" s="3"/>
      <c r="I46" s="3"/>
      <c r="J46" s="3"/>
      <c r="K46" s="3"/>
      <c r="L46" s="3"/>
    </row>
    <row r="47" spans="1:17" s="41" customFormat="1" ht="18" customHeight="1" x14ac:dyDescent="0.25">
      <c r="A47" s="67"/>
      <c r="B47" s="58" t="s">
        <v>122</v>
      </c>
      <c r="C47" s="55" t="s">
        <v>106</v>
      </c>
      <c r="D47" s="55"/>
      <c r="E47" s="56">
        <v>0</v>
      </c>
      <c r="F47" s="3"/>
      <c r="G47" s="3"/>
      <c r="H47" s="3"/>
      <c r="I47" s="3"/>
      <c r="J47" s="3"/>
      <c r="K47" s="3"/>
      <c r="L47" s="3"/>
    </row>
    <row r="48" spans="1:17" s="41" customFormat="1" ht="18" customHeight="1" x14ac:dyDescent="0.25">
      <c r="A48" s="67"/>
      <c r="B48" s="58" t="s">
        <v>122</v>
      </c>
      <c r="C48" s="55" t="s">
        <v>106</v>
      </c>
      <c r="D48" s="55"/>
      <c r="E48" s="56">
        <v>0</v>
      </c>
      <c r="F48" s="3"/>
      <c r="G48" s="3"/>
      <c r="H48" s="3"/>
      <c r="I48" s="3"/>
      <c r="J48" s="3"/>
      <c r="K48" s="3"/>
      <c r="L48" s="3"/>
    </row>
    <row r="49" spans="1:17" s="41" customFormat="1" ht="18" customHeight="1" x14ac:dyDescent="0.25">
      <c r="A49" s="67"/>
      <c r="B49" s="58" t="s">
        <v>122</v>
      </c>
      <c r="C49" s="55" t="s">
        <v>106</v>
      </c>
      <c r="D49" s="55"/>
      <c r="E49" s="56">
        <v>0</v>
      </c>
      <c r="F49" s="3"/>
      <c r="G49" s="3"/>
      <c r="H49" s="3"/>
      <c r="I49" s="3"/>
      <c r="J49" s="3"/>
      <c r="K49" s="3"/>
      <c r="L49" s="3"/>
    </row>
    <row r="50" spans="1:17" s="41" customFormat="1" ht="18" customHeight="1" thickBot="1" x14ac:dyDescent="0.3">
      <c r="A50" s="68"/>
      <c r="B50" s="58" t="s">
        <v>122</v>
      </c>
      <c r="C50" s="55" t="s">
        <v>106</v>
      </c>
      <c r="D50" s="55"/>
      <c r="E50" s="56">
        <v>0</v>
      </c>
      <c r="F50" s="3"/>
      <c r="G50" s="3"/>
      <c r="H50" s="3"/>
      <c r="I50" s="3"/>
      <c r="J50" s="3"/>
      <c r="K50" s="3"/>
      <c r="L50" s="3"/>
    </row>
    <row r="51" spans="1:17" s="52" customFormat="1" ht="18" customHeight="1" thickBot="1" x14ac:dyDescent="0.4">
      <c r="A51" s="61" t="s">
        <v>108</v>
      </c>
      <c r="B51" s="62"/>
      <c r="C51" s="62"/>
      <c r="D51" s="63" t="s">
        <v>123</v>
      </c>
      <c r="E51" s="64">
        <f>SUM(E35:E50)</f>
        <v>0</v>
      </c>
      <c r="F51" s="37"/>
      <c r="G51" s="37"/>
      <c r="H51" s="37"/>
      <c r="I51" s="37"/>
      <c r="J51" s="37"/>
      <c r="K51" s="37"/>
      <c r="L51" s="37"/>
    </row>
    <row r="52" spans="1:17" ht="7.5" customHeight="1" x14ac:dyDescent="0.35">
      <c r="E52" s="51"/>
    </row>
    <row r="53" spans="1:17" s="52" customFormat="1" ht="35.5" customHeight="1" x14ac:dyDescent="0.35">
      <c r="A53" s="298" t="s">
        <v>124</v>
      </c>
      <c r="B53" s="298"/>
      <c r="C53" s="277" t="s">
        <v>102</v>
      </c>
      <c r="D53" s="277" t="s">
        <v>103</v>
      </c>
      <c r="E53" s="276" t="s">
        <v>104</v>
      </c>
      <c r="F53" s="37"/>
      <c r="G53" s="37"/>
      <c r="H53" s="37"/>
      <c r="I53" s="37"/>
      <c r="J53" s="37"/>
      <c r="K53" s="37"/>
      <c r="L53" s="37"/>
    </row>
    <row r="54" spans="1:17" s="52" customFormat="1" ht="18" customHeight="1" x14ac:dyDescent="0.25">
      <c r="A54" s="65"/>
      <c r="B54" s="66" t="s">
        <v>125</v>
      </c>
      <c r="C54" s="55" t="s">
        <v>106</v>
      </c>
      <c r="D54" s="55"/>
      <c r="E54" s="56">
        <v>0</v>
      </c>
      <c r="F54" s="37"/>
      <c r="G54" s="37"/>
      <c r="H54" s="37"/>
      <c r="I54" s="37"/>
      <c r="J54" s="37"/>
      <c r="K54" s="37"/>
      <c r="L54" s="37"/>
      <c r="M54" s="37"/>
      <c r="N54" s="37"/>
      <c r="O54" s="37"/>
      <c r="P54" s="37"/>
      <c r="Q54" s="37"/>
    </row>
    <row r="55" spans="1:17" s="41" customFormat="1" ht="18" customHeight="1" x14ac:dyDescent="0.25">
      <c r="A55" s="67"/>
      <c r="B55" s="58" t="s">
        <v>122</v>
      </c>
      <c r="C55" s="55" t="s">
        <v>106</v>
      </c>
      <c r="D55" s="55"/>
      <c r="E55" s="56">
        <v>0</v>
      </c>
      <c r="F55" s="3"/>
      <c r="G55" s="3"/>
      <c r="H55" s="3"/>
      <c r="I55" s="3"/>
      <c r="J55" s="3"/>
      <c r="K55" s="3"/>
      <c r="L55" s="3"/>
    </row>
    <row r="56" spans="1:17" s="41" customFormat="1" ht="18" customHeight="1" x14ac:dyDescent="0.25">
      <c r="A56" s="67"/>
      <c r="B56" s="58" t="s">
        <v>122</v>
      </c>
      <c r="C56" s="55" t="s">
        <v>106</v>
      </c>
      <c r="D56" s="55"/>
      <c r="E56" s="56">
        <v>0</v>
      </c>
      <c r="F56" s="3"/>
      <c r="G56" s="3"/>
      <c r="H56" s="3"/>
      <c r="I56" s="3"/>
      <c r="J56" s="3"/>
      <c r="K56" s="3"/>
      <c r="L56" s="3"/>
    </row>
    <row r="57" spans="1:17" s="41" customFormat="1" ht="18" customHeight="1" x14ac:dyDescent="0.25">
      <c r="A57" s="67"/>
      <c r="B57" s="58" t="s">
        <v>122</v>
      </c>
      <c r="C57" s="55" t="s">
        <v>106</v>
      </c>
      <c r="D57" s="55"/>
      <c r="E57" s="56">
        <v>0</v>
      </c>
      <c r="F57" s="3"/>
      <c r="G57" s="3"/>
      <c r="H57" s="3"/>
      <c r="I57" s="3"/>
      <c r="J57" s="3"/>
      <c r="K57" s="3"/>
      <c r="L57" s="3"/>
    </row>
    <row r="58" spans="1:17" s="41" customFormat="1" ht="18" customHeight="1" x14ac:dyDescent="0.25">
      <c r="A58" s="67"/>
      <c r="B58" s="58" t="s">
        <v>122</v>
      </c>
      <c r="C58" s="55" t="s">
        <v>106</v>
      </c>
      <c r="D58" s="55"/>
      <c r="E58" s="56">
        <v>0</v>
      </c>
      <c r="F58" s="3"/>
      <c r="G58" s="3"/>
      <c r="H58" s="3"/>
      <c r="I58" s="3"/>
      <c r="J58" s="3"/>
      <c r="K58" s="3"/>
      <c r="L58" s="3"/>
    </row>
    <row r="59" spans="1:17" s="41" customFormat="1" ht="18" customHeight="1" thickBot="1" x14ac:dyDescent="0.3">
      <c r="A59" s="68"/>
      <c r="B59" s="58" t="s">
        <v>122</v>
      </c>
      <c r="C59" s="55" t="s">
        <v>106</v>
      </c>
      <c r="D59" s="55"/>
      <c r="E59" s="56">
        <v>0</v>
      </c>
      <c r="F59" s="3"/>
      <c r="G59" s="3"/>
      <c r="H59" s="3"/>
      <c r="I59" s="3"/>
      <c r="J59" s="3"/>
      <c r="K59" s="3"/>
      <c r="L59" s="3"/>
    </row>
    <row r="60" spans="1:17" s="52" customFormat="1" ht="18" customHeight="1" thickBot="1" x14ac:dyDescent="0.4">
      <c r="A60" s="61" t="s">
        <v>108</v>
      </c>
      <c r="B60" s="62"/>
      <c r="C60" s="62"/>
      <c r="D60" s="63" t="s">
        <v>126</v>
      </c>
      <c r="E60" s="64">
        <f>SUM(E54:E59)</f>
        <v>0</v>
      </c>
      <c r="F60" s="37"/>
      <c r="G60" s="37"/>
      <c r="H60" s="37"/>
      <c r="I60" s="37"/>
      <c r="J60" s="37"/>
      <c r="K60" s="37"/>
      <c r="L60" s="37"/>
    </row>
    <row r="61" spans="1:17" ht="7.5" customHeight="1" x14ac:dyDescent="0.35">
      <c r="E61" s="51"/>
    </row>
    <row r="62" spans="1:17" s="37" customFormat="1" ht="20.25" customHeight="1" x14ac:dyDescent="0.35">
      <c r="A62" s="274" t="s">
        <v>137</v>
      </c>
      <c r="B62" s="275"/>
      <c r="C62" s="275"/>
      <c r="D62" s="275"/>
      <c r="E62" s="275"/>
    </row>
    <row r="63" spans="1:17" ht="7.5" customHeight="1" x14ac:dyDescent="0.35">
      <c r="E63" s="51"/>
    </row>
    <row r="64" spans="1:17" s="52" customFormat="1" ht="39" x14ac:dyDescent="0.35">
      <c r="A64" s="298" t="s">
        <v>138</v>
      </c>
      <c r="B64" s="298"/>
      <c r="C64" s="277" t="s">
        <v>139</v>
      </c>
      <c r="D64" s="277" t="s">
        <v>140</v>
      </c>
      <c r="E64" s="276" t="s">
        <v>141</v>
      </c>
      <c r="F64" s="37"/>
      <c r="G64" s="37"/>
      <c r="H64" s="37"/>
      <c r="I64" s="37"/>
      <c r="J64" s="37"/>
      <c r="K64" s="37"/>
      <c r="L64" s="37"/>
    </row>
    <row r="65" spans="1:17" s="52" customFormat="1" ht="18" customHeight="1" x14ac:dyDescent="0.25">
      <c r="A65" s="65"/>
      <c r="B65" s="66" t="s">
        <v>142</v>
      </c>
      <c r="C65" s="55"/>
      <c r="D65" s="55">
        <v>0</v>
      </c>
      <c r="E65" s="56">
        <f>C65*D65</f>
        <v>0</v>
      </c>
      <c r="F65" s="37"/>
      <c r="G65" s="37"/>
      <c r="H65" s="37"/>
      <c r="I65" s="37"/>
      <c r="J65" s="37"/>
      <c r="K65" s="37"/>
      <c r="L65" s="37"/>
      <c r="M65" s="37"/>
      <c r="N65" s="37"/>
      <c r="O65" s="37"/>
      <c r="P65" s="37"/>
      <c r="Q65" s="37"/>
    </row>
    <row r="66" spans="1:17" s="41" customFormat="1" ht="18" customHeight="1" thickBot="1" x14ac:dyDescent="0.3">
      <c r="A66" s="68"/>
      <c r="B66" s="58" t="s">
        <v>107</v>
      </c>
      <c r="C66" s="55"/>
      <c r="D66" s="55">
        <v>0</v>
      </c>
      <c r="E66" s="56">
        <f>C66*D66</f>
        <v>0</v>
      </c>
      <c r="F66" s="3"/>
      <c r="G66" s="3"/>
      <c r="H66" s="3"/>
      <c r="I66" s="3"/>
      <c r="J66" s="3"/>
      <c r="K66" s="3"/>
      <c r="L66" s="3"/>
    </row>
    <row r="67" spans="1:17" s="52" customFormat="1" ht="18" customHeight="1" thickBot="1" x14ac:dyDescent="0.4">
      <c r="A67" s="61" t="s">
        <v>108</v>
      </c>
      <c r="B67" s="62"/>
      <c r="C67" s="62"/>
      <c r="D67" s="69" t="s">
        <v>143</v>
      </c>
      <c r="E67" s="64">
        <f>SUM(E65:E66)</f>
        <v>0</v>
      </c>
      <c r="F67" s="37"/>
      <c r="G67" s="37"/>
      <c r="I67" s="37"/>
      <c r="J67" s="37"/>
      <c r="K67" s="37"/>
      <c r="L67" s="37"/>
    </row>
    <row r="68" spans="1:17" s="52" customFormat="1" ht="18" customHeight="1" x14ac:dyDescent="0.25">
      <c r="A68" s="41"/>
      <c r="B68" s="70"/>
      <c r="C68" s="70"/>
      <c r="D68" s="70"/>
      <c r="E68" s="70"/>
      <c r="F68" s="37"/>
      <c r="G68" s="37"/>
      <c r="I68" s="37"/>
      <c r="J68" s="37"/>
      <c r="K68" s="37"/>
      <c r="L68" s="37"/>
    </row>
    <row r="69" spans="1:17" s="37" customFormat="1" ht="20.25" customHeight="1" x14ac:dyDescent="0.35">
      <c r="A69" s="274" t="s">
        <v>144</v>
      </c>
      <c r="B69" s="275"/>
      <c r="C69" s="275"/>
      <c r="D69" s="275"/>
      <c r="E69" s="275"/>
      <c r="H69" s="52"/>
    </row>
    <row r="70" spans="1:17" ht="7.5" customHeight="1" x14ac:dyDescent="0.35">
      <c r="E70" s="51"/>
    </row>
    <row r="71" spans="1:17" s="52" customFormat="1" ht="35.5" customHeight="1" x14ac:dyDescent="0.35">
      <c r="A71" s="298" t="s">
        <v>127</v>
      </c>
      <c r="B71" s="298"/>
      <c r="C71" s="277" t="s">
        <v>102</v>
      </c>
      <c r="D71" s="277" t="s">
        <v>103</v>
      </c>
      <c r="E71" s="276" t="s">
        <v>104</v>
      </c>
      <c r="F71" s="37"/>
      <c r="G71" s="37"/>
      <c r="I71" s="37"/>
      <c r="J71" s="37"/>
      <c r="K71" s="37"/>
      <c r="L71" s="37"/>
    </row>
    <row r="72" spans="1:17" s="52" customFormat="1" ht="18" customHeight="1" x14ac:dyDescent="0.25">
      <c r="A72" s="65"/>
      <c r="B72" s="66" t="s">
        <v>128</v>
      </c>
      <c r="C72" s="55" t="s">
        <v>106</v>
      </c>
      <c r="D72" s="55"/>
      <c r="E72" s="56">
        <v>0</v>
      </c>
      <c r="F72" s="37"/>
      <c r="G72" s="37"/>
      <c r="I72" s="37"/>
      <c r="J72" s="37"/>
      <c r="K72" s="37"/>
      <c r="L72" s="37"/>
      <c r="M72" s="37"/>
      <c r="N72" s="37"/>
      <c r="O72" s="37"/>
      <c r="P72" s="37"/>
      <c r="Q72" s="37"/>
    </row>
    <row r="73" spans="1:17" s="41" customFormat="1" ht="18" customHeight="1" x14ac:dyDescent="0.25">
      <c r="A73" s="67"/>
      <c r="B73" s="58" t="s">
        <v>107</v>
      </c>
      <c r="C73" s="55" t="s">
        <v>106</v>
      </c>
      <c r="D73" s="55"/>
      <c r="E73" s="56">
        <v>0</v>
      </c>
      <c r="F73" s="3"/>
      <c r="G73" s="3"/>
      <c r="I73" s="3"/>
      <c r="J73" s="3"/>
      <c r="K73" s="3"/>
      <c r="L73" s="3"/>
    </row>
    <row r="74" spans="1:17" s="41" customFormat="1" ht="18" customHeight="1" thickBot="1" x14ac:dyDescent="0.3">
      <c r="A74" s="68"/>
      <c r="B74" s="58" t="s">
        <v>107</v>
      </c>
      <c r="C74" s="55" t="s">
        <v>106</v>
      </c>
      <c r="D74" s="55"/>
      <c r="E74" s="56">
        <v>0</v>
      </c>
      <c r="F74" s="3"/>
      <c r="G74" s="3"/>
      <c r="I74" s="3"/>
      <c r="J74" s="3"/>
      <c r="K74" s="3"/>
      <c r="L74" s="3"/>
    </row>
    <row r="75" spans="1:17" s="52" customFormat="1" ht="18" customHeight="1" thickBot="1" x14ac:dyDescent="0.4">
      <c r="A75" s="61" t="s">
        <v>108</v>
      </c>
      <c r="B75" s="62"/>
      <c r="C75" s="62"/>
      <c r="D75" s="63" t="s">
        <v>129</v>
      </c>
      <c r="E75" s="64">
        <f>SUM(E72:E74)</f>
        <v>0</v>
      </c>
      <c r="F75" s="37"/>
      <c r="G75" s="37"/>
      <c r="I75" s="37"/>
      <c r="J75" s="37"/>
      <c r="K75" s="37"/>
      <c r="L75" s="37"/>
    </row>
    <row r="76" spans="1:17" ht="7.5" customHeight="1" x14ac:dyDescent="0.35">
      <c r="E76" s="51"/>
    </row>
    <row r="77" spans="1:17" s="52" customFormat="1" ht="35.5" customHeight="1" x14ac:dyDescent="0.35">
      <c r="A77" s="298" t="s">
        <v>130</v>
      </c>
      <c r="B77" s="298"/>
      <c r="C77" s="277" t="s">
        <v>102</v>
      </c>
      <c r="D77" s="277" t="s">
        <v>103</v>
      </c>
      <c r="E77" s="276" t="s">
        <v>104</v>
      </c>
      <c r="F77" s="37"/>
      <c r="G77" s="37"/>
      <c r="I77" s="37"/>
      <c r="J77" s="37"/>
      <c r="K77" s="37"/>
      <c r="L77" s="37"/>
    </row>
    <row r="78" spans="1:17" s="52" customFormat="1" ht="18" customHeight="1" x14ac:dyDescent="0.25">
      <c r="A78" s="65"/>
      <c r="B78" s="66" t="s">
        <v>131</v>
      </c>
      <c r="C78" s="55" t="s">
        <v>106</v>
      </c>
      <c r="D78" s="55"/>
      <c r="E78" s="56">
        <v>0</v>
      </c>
      <c r="F78" s="37"/>
      <c r="G78" s="37"/>
      <c r="I78" s="37"/>
      <c r="J78" s="37"/>
      <c r="K78" s="37"/>
      <c r="L78" s="37"/>
      <c r="M78" s="37"/>
      <c r="N78" s="37"/>
      <c r="O78" s="37"/>
      <c r="P78" s="37"/>
      <c r="Q78" s="37"/>
    </row>
    <row r="79" spans="1:17" s="41" customFormat="1" ht="18" customHeight="1" thickBot="1" x14ac:dyDescent="0.3">
      <c r="A79" s="68"/>
      <c r="B79" s="58" t="s">
        <v>107</v>
      </c>
      <c r="C79" s="55" t="s">
        <v>106</v>
      </c>
      <c r="D79" s="55"/>
      <c r="E79" s="56">
        <v>0</v>
      </c>
      <c r="F79" s="3"/>
      <c r="G79" s="3"/>
      <c r="I79" s="3"/>
      <c r="J79" s="3"/>
      <c r="K79" s="3"/>
      <c r="L79" s="3"/>
    </row>
    <row r="80" spans="1:17" s="52" customFormat="1" ht="18" customHeight="1" thickBot="1" x14ac:dyDescent="0.4">
      <c r="A80" s="61" t="s">
        <v>108</v>
      </c>
      <c r="B80" s="62"/>
      <c r="C80" s="62"/>
      <c r="D80" s="63" t="s">
        <v>132</v>
      </c>
      <c r="E80" s="64">
        <f>SUM(E78:E79)</f>
        <v>0</v>
      </c>
      <c r="F80" s="37"/>
      <c r="G80" s="37"/>
      <c r="I80" s="37"/>
      <c r="J80" s="37"/>
      <c r="K80" s="37"/>
      <c r="L80" s="37"/>
    </row>
    <row r="81" spans="1:17" ht="7.5" customHeight="1" x14ac:dyDescent="0.35">
      <c r="E81" s="51"/>
    </row>
    <row r="82" spans="1:17" s="52" customFormat="1" ht="35.5" customHeight="1" x14ac:dyDescent="0.35">
      <c r="A82" s="298" t="s">
        <v>133</v>
      </c>
      <c r="B82" s="298"/>
      <c r="C82" s="277" t="s">
        <v>102</v>
      </c>
      <c r="D82" s="277" t="s">
        <v>103</v>
      </c>
      <c r="E82" s="276" t="s">
        <v>104</v>
      </c>
      <c r="F82" s="37"/>
      <c r="G82" s="37"/>
      <c r="I82" s="37"/>
      <c r="J82" s="37"/>
      <c r="K82" s="37"/>
      <c r="L82" s="37"/>
    </row>
    <row r="83" spans="1:17" s="52" customFormat="1" ht="18" customHeight="1" x14ac:dyDescent="0.25">
      <c r="A83" s="65"/>
      <c r="B83" s="66" t="s">
        <v>134</v>
      </c>
      <c r="C83" s="55" t="s">
        <v>106</v>
      </c>
      <c r="D83" s="55"/>
      <c r="E83" s="56">
        <v>0</v>
      </c>
      <c r="F83" s="37"/>
      <c r="G83" s="37"/>
      <c r="I83" s="37"/>
      <c r="J83" s="37"/>
      <c r="K83" s="37"/>
      <c r="L83" s="37"/>
      <c r="M83" s="37"/>
      <c r="N83" s="37"/>
      <c r="O83" s="37"/>
      <c r="P83" s="37"/>
      <c r="Q83" s="37"/>
    </row>
    <row r="84" spans="1:17" s="52" customFormat="1" ht="18" customHeight="1" x14ac:dyDescent="0.25">
      <c r="A84" s="67"/>
      <c r="B84" s="66" t="s">
        <v>135</v>
      </c>
      <c r="C84" s="55" t="s">
        <v>106</v>
      </c>
      <c r="D84" s="55"/>
      <c r="E84" s="56">
        <v>0</v>
      </c>
      <c r="F84" s="37"/>
      <c r="G84" s="37"/>
      <c r="I84" s="37"/>
      <c r="J84" s="37"/>
      <c r="K84" s="37"/>
      <c r="L84" s="37"/>
      <c r="M84" s="37"/>
      <c r="N84" s="37"/>
      <c r="O84" s="37"/>
      <c r="P84" s="37"/>
      <c r="Q84" s="37"/>
    </row>
    <row r="85" spans="1:17" s="41" customFormat="1" ht="18" customHeight="1" thickBot="1" x14ac:dyDescent="0.3">
      <c r="A85" s="68"/>
      <c r="B85" s="58" t="s">
        <v>107</v>
      </c>
      <c r="C85" s="55" t="s">
        <v>106</v>
      </c>
      <c r="D85" s="55"/>
      <c r="E85" s="56">
        <v>0</v>
      </c>
      <c r="F85" s="3"/>
      <c r="G85" s="3"/>
      <c r="I85" s="3"/>
      <c r="J85" s="3"/>
      <c r="K85" s="3"/>
      <c r="L85" s="3"/>
    </row>
    <row r="86" spans="1:17" s="52" customFormat="1" ht="18" customHeight="1" thickBot="1" x14ac:dyDescent="0.4">
      <c r="A86" s="61" t="s">
        <v>108</v>
      </c>
      <c r="B86" s="62"/>
      <c r="C86" s="62"/>
      <c r="D86" s="69" t="s">
        <v>136</v>
      </c>
      <c r="E86" s="64">
        <f>SUM(E83:E85)</f>
        <v>0</v>
      </c>
      <c r="F86" s="37"/>
      <c r="G86" s="37"/>
      <c r="I86" s="37"/>
      <c r="J86" s="37"/>
      <c r="K86" s="37"/>
      <c r="L86" s="37"/>
    </row>
    <row r="87" spans="1:17" s="52" customFormat="1" ht="7.5" customHeight="1" x14ac:dyDescent="0.35">
      <c r="A87" s="226"/>
      <c r="B87" s="227"/>
      <c r="C87" s="227"/>
      <c r="D87" s="228"/>
      <c r="E87" s="229"/>
    </row>
    <row r="88" spans="1:17" s="52" customFormat="1" ht="20.25" customHeight="1" x14ac:dyDescent="0.35">
      <c r="A88" s="302" t="s">
        <v>145</v>
      </c>
      <c r="B88" s="302"/>
      <c r="C88" s="277" t="s">
        <v>102</v>
      </c>
      <c r="D88" s="278"/>
      <c r="E88" s="276" t="s">
        <v>146</v>
      </c>
      <c r="F88" s="37"/>
      <c r="G88" s="37"/>
      <c r="I88" s="37"/>
      <c r="J88" s="37"/>
      <c r="K88" s="37"/>
      <c r="L88" s="37"/>
    </row>
    <row r="89" spans="1:17" s="52" customFormat="1" ht="18" customHeight="1" thickBot="1" x14ac:dyDescent="0.3">
      <c r="A89" s="65"/>
      <c r="B89" s="71" t="s">
        <v>147</v>
      </c>
      <c r="C89" s="55" t="s">
        <v>106</v>
      </c>
      <c r="D89" s="72"/>
      <c r="E89" s="56">
        <f>D89</f>
        <v>0</v>
      </c>
      <c r="F89" s="37"/>
      <c r="G89" s="37"/>
      <c r="H89" s="37"/>
      <c r="I89" s="37"/>
      <c r="J89" s="37"/>
      <c r="K89" s="37"/>
      <c r="L89" s="37"/>
      <c r="M89" s="37"/>
      <c r="N89" s="37"/>
      <c r="O89" s="37"/>
      <c r="P89" s="37"/>
      <c r="Q89" s="37"/>
    </row>
    <row r="90" spans="1:17" s="52" customFormat="1" ht="18" customHeight="1" thickBot="1" x14ac:dyDescent="0.4">
      <c r="A90" s="61" t="s">
        <v>108</v>
      </c>
      <c r="B90" s="62"/>
      <c r="C90" s="62"/>
      <c r="D90" s="69" t="s">
        <v>148</v>
      </c>
      <c r="E90" s="64">
        <f>SUM(E89)</f>
        <v>0</v>
      </c>
      <c r="F90" s="37"/>
      <c r="G90" s="37"/>
      <c r="H90" s="37"/>
      <c r="I90" s="37"/>
      <c r="J90" s="37"/>
      <c r="K90" s="37"/>
      <c r="L90" s="37"/>
    </row>
    <row r="91" spans="1:17" ht="7.5" customHeight="1" x14ac:dyDescent="0.35">
      <c r="E91" s="51"/>
    </row>
    <row r="92" spans="1:17" s="52" customFormat="1" ht="35.5" customHeight="1" x14ac:dyDescent="0.35">
      <c r="A92" s="302" t="s">
        <v>149</v>
      </c>
      <c r="B92" s="302"/>
      <c r="C92" s="277" t="s">
        <v>102</v>
      </c>
      <c r="D92" s="278"/>
      <c r="E92" s="276" t="s">
        <v>104</v>
      </c>
      <c r="F92" s="37"/>
      <c r="G92" s="37"/>
      <c r="H92" s="37"/>
      <c r="I92" s="37"/>
      <c r="J92" s="37"/>
      <c r="K92" s="37"/>
      <c r="L92" s="37"/>
    </row>
    <row r="93" spans="1:17" s="52" customFormat="1" ht="18" customHeight="1" x14ac:dyDescent="0.25">
      <c r="A93" s="65"/>
      <c r="B93" s="71" t="s">
        <v>150</v>
      </c>
      <c r="C93" s="55" t="s">
        <v>106</v>
      </c>
      <c r="D93" s="72"/>
      <c r="E93" s="56">
        <v>0</v>
      </c>
      <c r="F93" s="37"/>
      <c r="G93" s="37"/>
      <c r="H93" s="37"/>
      <c r="I93" s="37"/>
      <c r="J93" s="37"/>
      <c r="K93" s="37"/>
      <c r="L93" s="37"/>
      <c r="M93" s="37"/>
      <c r="N93" s="37"/>
      <c r="O93" s="37"/>
      <c r="P93" s="37"/>
      <c r="Q93" s="37"/>
    </row>
    <row r="94" spans="1:17" s="52" customFormat="1" ht="18" customHeight="1" x14ac:dyDescent="0.25">
      <c r="A94" s="67"/>
      <c r="B94" s="71" t="s">
        <v>151</v>
      </c>
      <c r="C94" s="55" t="s">
        <v>106</v>
      </c>
      <c r="D94" s="72"/>
      <c r="E94" s="56">
        <v>0</v>
      </c>
      <c r="F94" s="37"/>
      <c r="G94" s="37"/>
      <c r="H94" s="37"/>
      <c r="I94" s="37"/>
      <c r="J94" s="37"/>
      <c r="K94" s="37"/>
      <c r="L94" s="37"/>
      <c r="M94" s="37"/>
      <c r="N94" s="37"/>
      <c r="O94" s="37"/>
      <c r="P94" s="37"/>
      <c r="Q94" s="37"/>
    </row>
    <row r="95" spans="1:17" s="41" customFormat="1" ht="18" customHeight="1" thickBot="1" x14ac:dyDescent="0.3">
      <c r="A95" s="68"/>
      <c r="B95" s="73" t="s">
        <v>107</v>
      </c>
      <c r="C95" s="55" t="s">
        <v>106</v>
      </c>
      <c r="D95" s="72"/>
      <c r="E95" s="56">
        <v>0</v>
      </c>
      <c r="F95" s="3"/>
      <c r="G95" s="3"/>
      <c r="H95" s="3"/>
      <c r="I95" s="3"/>
      <c r="J95" s="3"/>
      <c r="K95" s="3"/>
      <c r="L95" s="3"/>
    </row>
    <row r="96" spans="1:17" s="52" customFormat="1" ht="18" customHeight="1" thickBot="1" x14ac:dyDescent="0.4">
      <c r="A96" s="61" t="s">
        <v>108</v>
      </c>
      <c r="B96" s="62"/>
      <c r="C96" s="62"/>
      <c r="D96" s="69" t="s">
        <v>152</v>
      </c>
      <c r="E96" s="64">
        <f>SUM(E93:E95)</f>
        <v>0</v>
      </c>
      <c r="F96" s="37"/>
      <c r="G96" s="37"/>
      <c r="H96" s="37"/>
      <c r="I96" s="37"/>
      <c r="J96" s="37"/>
      <c r="K96" s="37"/>
      <c r="L96" s="37"/>
    </row>
    <row r="97" spans="1:17" ht="7.5" customHeight="1" x14ac:dyDescent="0.35">
      <c r="E97" s="51"/>
    </row>
    <row r="98" spans="1:17" s="52" customFormat="1" ht="35.5" customHeight="1" x14ac:dyDescent="0.35">
      <c r="A98" s="302" t="s">
        <v>153</v>
      </c>
      <c r="B98" s="302"/>
      <c r="C98" s="277" t="s">
        <v>102</v>
      </c>
      <c r="D98" s="278"/>
      <c r="E98" s="276" t="s">
        <v>104</v>
      </c>
      <c r="F98" s="37"/>
      <c r="G98" s="37"/>
      <c r="H98" s="37"/>
      <c r="I98" s="37"/>
      <c r="J98" s="37"/>
      <c r="K98" s="37"/>
      <c r="L98" s="37"/>
    </row>
    <row r="99" spans="1:17" s="52" customFormat="1" ht="18" customHeight="1" x14ac:dyDescent="0.25">
      <c r="A99" s="65"/>
      <c r="B99" s="73" t="s">
        <v>107</v>
      </c>
      <c r="C99" s="55" t="s">
        <v>106</v>
      </c>
      <c r="D99" s="72"/>
      <c r="E99" s="56">
        <v>0</v>
      </c>
      <c r="F99" s="37"/>
      <c r="G99" s="37"/>
      <c r="H99" s="37"/>
      <c r="I99" s="37"/>
      <c r="J99" s="37"/>
      <c r="K99" s="37"/>
      <c r="L99" s="37"/>
      <c r="M99" s="37"/>
      <c r="N99" s="37"/>
      <c r="O99" s="37"/>
      <c r="P99" s="37"/>
      <c r="Q99" s="37"/>
    </row>
    <row r="100" spans="1:17" s="52" customFormat="1" ht="18" customHeight="1" x14ac:dyDescent="0.25">
      <c r="A100" s="67"/>
      <c r="B100" s="73" t="s">
        <v>107</v>
      </c>
      <c r="C100" s="55" t="s">
        <v>106</v>
      </c>
      <c r="D100" s="72"/>
      <c r="E100" s="56">
        <v>0</v>
      </c>
      <c r="F100" s="37"/>
      <c r="G100" s="37"/>
      <c r="H100" s="37"/>
      <c r="I100" s="37"/>
      <c r="J100" s="37"/>
      <c r="K100" s="37"/>
      <c r="L100" s="37"/>
      <c r="M100" s="37"/>
      <c r="N100" s="37"/>
      <c r="O100" s="37"/>
      <c r="P100" s="37"/>
      <c r="Q100" s="37"/>
    </row>
    <row r="101" spans="1:17" s="41" customFormat="1" ht="18" customHeight="1" thickBot="1" x14ac:dyDescent="0.3">
      <c r="A101" s="68"/>
      <c r="B101" s="73" t="s">
        <v>107</v>
      </c>
      <c r="C101" s="55" t="s">
        <v>106</v>
      </c>
      <c r="D101" s="72"/>
      <c r="E101" s="56">
        <v>0</v>
      </c>
      <c r="F101" s="3"/>
      <c r="G101" s="3"/>
      <c r="H101" s="3"/>
      <c r="I101" s="3"/>
      <c r="J101" s="3"/>
      <c r="K101" s="3"/>
      <c r="L101" s="3"/>
    </row>
    <row r="102" spans="1:17" s="52" customFormat="1" ht="18" customHeight="1" thickBot="1" x14ac:dyDescent="0.4">
      <c r="A102" s="61" t="s">
        <v>108</v>
      </c>
      <c r="B102" s="62"/>
      <c r="C102" s="62"/>
      <c r="D102" s="69" t="s">
        <v>154</v>
      </c>
      <c r="E102" s="64">
        <f>SUM(E99:E101)</f>
        <v>0</v>
      </c>
      <c r="F102" s="37"/>
      <c r="G102" s="37"/>
      <c r="H102" s="37"/>
      <c r="I102" s="37"/>
      <c r="J102" s="37"/>
      <c r="K102" s="37"/>
      <c r="L102" s="37"/>
    </row>
  </sheetData>
  <mergeCells count="16">
    <mergeCell ref="A64:B64"/>
    <mergeCell ref="A88:B88"/>
    <mergeCell ref="A92:B92"/>
    <mergeCell ref="A98:B98"/>
    <mergeCell ref="A23:B23"/>
    <mergeCell ref="A34:B34"/>
    <mergeCell ref="A53:B53"/>
    <mergeCell ref="A71:B71"/>
    <mergeCell ref="A77:B77"/>
    <mergeCell ref="A82:B82"/>
    <mergeCell ref="A18:B18"/>
    <mergeCell ref="C1:E1"/>
    <mergeCell ref="B2:E2"/>
    <mergeCell ref="B3:E3"/>
    <mergeCell ref="C6:D6"/>
    <mergeCell ref="C7:D7"/>
  </mergeCells>
  <dataValidations count="5">
    <dataValidation type="list" allowBlank="1" showInputMessage="1" showErrorMessage="1" sqref="C7" xr:uid="{00000000-0002-0000-0300-000000000000}">
      <formula1>"Première incorporation de MPR,Augmentation du taux de MPR"</formula1>
    </dataValidation>
    <dataValidation type="list" allowBlank="1" showInputMessage="1" showErrorMessage="1" sqref="C6:D6" xr:uid="{00000000-0002-0000-0300-000001000000}">
      <formula1>"Matières Premières de Recyclage,Recyclage interne des chutes"</formula1>
    </dataValidation>
    <dataValidation type="list" allowBlank="1" showInputMessage="1" showErrorMessage="1" sqref="C8" xr:uid="{00000000-0002-0000-0300-000003000000}">
      <formula1>"Petite,Moyenne,Grande"</formula1>
    </dataValidation>
    <dataValidation type="list" allowBlank="1" showInputMessage="1" showErrorMessage="1" sqref="C9" xr:uid="{00000000-0002-0000-0300-000004000000}">
      <formula1>"Zone AFR, Hors Zone AFR, DROM-COM,"</formula1>
    </dataValidation>
    <dataValidation type="list" allowBlank="1" showInputMessage="1" showErrorMessage="1" sqref="C99:C101 C24:C29 C35:C50 C54:C59 C72:C74 C78:C79 C83:C85 C89 C93:C95 C20 C19" xr:uid="{A5307990-523D-40AE-8704-D52FE1AF031D}">
      <formula1>"Choisir une valeur,Acquisition neuf fonds propres,Acquisition occasion fonds propres,Acquisition neuf emprunt,Acquisition occasion emprunt,Crédit-bail,Location"</formula1>
    </dataValidation>
  </dataValidations>
  <hyperlinks>
    <hyperlink ref="B12" r:id="rId1" xr:uid="{00000000-0004-0000-0300-000000000000}"/>
  </hyperlinks>
  <pageMargins left="0.31496062992126012" right="0.31496062992126012" top="0.55118110236220508" bottom="0.55118110236220508" header="0.31496062992126012" footer="0.31496062992126012"/>
  <pageSetup paperSize="0" fitToHeight="0" orientation="portrait" horizontalDpi="0" verticalDpi="0" copies="0"/>
  <headerFooter>
    <oddFooter>&amp;L&amp;A&amp;R&amp;P/&amp;N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F47"/>
  <sheetViews>
    <sheetView showGridLines="0" topLeftCell="B26" zoomScaleNormal="100" workbookViewId="0">
      <selection activeCell="D36" sqref="D36"/>
    </sheetView>
  </sheetViews>
  <sheetFormatPr baseColWidth="10" defaultColWidth="10.81640625" defaultRowHeight="14" x14ac:dyDescent="0.3"/>
  <cols>
    <col min="1" max="1" width="13.453125" style="92" customWidth="1"/>
    <col min="2" max="2" width="87" style="38" customWidth="1"/>
    <col min="3" max="3" width="21.54296875" style="92" customWidth="1"/>
    <col min="4" max="4" width="27.7265625" style="92" bestFit="1" customWidth="1"/>
    <col min="5" max="5" width="27.1796875" style="92" bestFit="1" customWidth="1"/>
    <col min="6" max="6" width="24.54296875" style="92" bestFit="1" customWidth="1"/>
    <col min="7" max="7" width="27.1796875" style="92" bestFit="1" customWidth="1"/>
    <col min="8" max="16384" width="10.81640625" style="92"/>
  </cols>
  <sheetData>
    <row r="1" spans="1:5" s="78" customFormat="1" ht="5.5" x14ac:dyDescent="0.15">
      <c r="A1" s="74"/>
      <c r="B1" s="75"/>
      <c r="C1" s="76"/>
      <c r="D1" s="76"/>
      <c r="E1" s="77"/>
    </row>
    <row r="2" spans="1:5" s="3" customFormat="1" ht="114.75" customHeight="1" x14ac:dyDescent="0.25">
      <c r="A2" s="33">
        <v>1</v>
      </c>
      <c r="B2" s="37"/>
      <c r="C2" s="299" t="s">
        <v>155</v>
      </c>
      <c r="D2" s="299"/>
      <c r="E2" s="299"/>
    </row>
    <row r="3" spans="1:5" s="78" customFormat="1" ht="5.5" x14ac:dyDescent="0.15">
      <c r="A3" s="74"/>
      <c r="B3" s="75"/>
      <c r="C3" s="76"/>
      <c r="D3" s="76"/>
      <c r="E3" s="77"/>
    </row>
    <row r="4" spans="1:5" s="3" customFormat="1" ht="39" customHeight="1" x14ac:dyDescent="0.25">
      <c r="A4" s="284" t="s">
        <v>156</v>
      </c>
      <c r="B4" s="284"/>
      <c r="C4" s="284"/>
      <c r="D4" s="284"/>
      <c r="E4" s="284"/>
    </row>
    <row r="5" spans="1:5" s="41" customFormat="1" ht="13" x14ac:dyDescent="0.25">
      <c r="A5" s="40"/>
      <c r="B5" s="40"/>
      <c r="C5" s="40"/>
      <c r="D5" s="40"/>
      <c r="E5" s="40"/>
    </row>
    <row r="6" spans="1:5" s="41" customFormat="1" ht="26" x14ac:dyDescent="0.25">
      <c r="A6" s="40"/>
      <c r="B6" s="79" t="s">
        <v>157</v>
      </c>
      <c r="C6" s="80" t="s">
        <v>158</v>
      </c>
      <c r="D6" s="81" t="s">
        <v>159</v>
      </c>
      <c r="E6" s="82"/>
    </row>
    <row r="7" spans="1:5" s="41" customFormat="1" ht="13" x14ac:dyDescent="0.25">
      <c r="A7" s="40">
        <v>0</v>
      </c>
      <c r="B7" s="83" t="str">
        <f>'B- Volet financier'!D21</f>
        <v>Equipements/investissements : Terrains</v>
      </c>
      <c r="C7" s="84">
        <f>ROUND('B- Volet financier'!E21,2)</f>
        <v>0</v>
      </c>
      <c r="D7" s="85">
        <v>0</v>
      </c>
      <c r="E7" s="82"/>
    </row>
    <row r="8" spans="1:5" s="41" customFormat="1" ht="13" x14ac:dyDescent="0.25">
      <c r="A8" s="40"/>
      <c r="B8" s="83" t="str">
        <f>'B- Volet financier'!D30</f>
        <v>Equipements/investissements : Aménagements et constructions</v>
      </c>
      <c r="C8" s="84">
        <f>ROUND('B- Volet financier'!E30,2)</f>
        <v>0</v>
      </c>
      <c r="D8" s="86">
        <f t="shared" ref="D8:D14" si="0">C8</f>
        <v>0</v>
      </c>
      <c r="E8" s="82"/>
    </row>
    <row r="9" spans="1:5" s="41" customFormat="1" ht="13" x14ac:dyDescent="0.25">
      <c r="A9" s="40"/>
      <c r="B9" s="83" t="str">
        <f>'B- Volet financier'!D51</f>
        <v>Equipements/investissements : Équipements process</v>
      </c>
      <c r="C9" s="84">
        <f>ROUND('B- Volet financier'!E51,2)</f>
        <v>0</v>
      </c>
      <c r="D9" s="86">
        <f t="shared" si="0"/>
        <v>0</v>
      </c>
      <c r="E9" s="82"/>
    </row>
    <row r="10" spans="1:5" s="41" customFormat="1" ht="13" x14ac:dyDescent="0.25">
      <c r="A10" s="40"/>
      <c r="B10" s="83" t="str">
        <f>'B- Volet financier'!D60</f>
        <v>Equipements/investissements : Équipements de transport</v>
      </c>
      <c r="C10" s="84">
        <f>ROUND('B- Volet financier'!E60,2)</f>
        <v>0</v>
      </c>
      <c r="D10" s="86">
        <f t="shared" si="0"/>
        <v>0</v>
      </c>
      <c r="E10" s="82"/>
    </row>
    <row r="11" spans="1:5" s="41" customFormat="1" ht="13" x14ac:dyDescent="0.25">
      <c r="A11" s="40"/>
      <c r="B11" s="83" t="str">
        <f>'B- Volet financier'!D75</f>
        <v>Equipements/investissements : Matériel informatique</v>
      </c>
      <c r="C11" s="84">
        <f>ROUND('B- Volet financier'!E75,2)</f>
        <v>0</v>
      </c>
      <c r="D11" s="86">
        <f t="shared" si="0"/>
        <v>0</v>
      </c>
      <c r="E11" s="82"/>
    </row>
    <row r="12" spans="1:5" s="41" customFormat="1" ht="13" x14ac:dyDescent="0.25">
      <c r="A12" s="40"/>
      <c r="B12" s="83" t="str">
        <f>'B- Volet financier'!D80</f>
        <v>Equipements/investissements : Logiciels et brevets</v>
      </c>
      <c r="C12" s="84">
        <f>ROUND('B- Volet financier'!E80,2)</f>
        <v>0</v>
      </c>
      <c r="D12" s="86">
        <f t="shared" si="0"/>
        <v>0</v>
      </c>
      <c r="E12" s="82"/>
    </row>
    <row r="13" spans="1:5" s="41" customFormat="1" ht="13" x14ac:dyDescent="0.25">
      <c r="A13" s="40"/>
      <c r="B13" s="83" t="str">
        <f>'B- Volet financier'!D86</f>
        <v>Equipements/investissements : Ingénierie</v>
      </c>
      <c r="C13" s="84">
        <f>ROUND('B- Volet financier'!E86,2)</f>
        <v>0</v>
      </c>
      <c r="D13" s="86">
        <f t="shared" si="0"/>
        <v>0</v>
      </c>
      <c r="E13" s="82"/>
    </row>
    <row r="14" spans="1:5" s="41" customFormat="1" ht="13" x14ac:dyDescent="0.25">
      <c r="A14" s="40"/>
      <c r="B14" s="83" t="str">
        <f>'B- Volet financier'!B65</f>
        <v>Maîtrise d'œuvre (MOE) - réalisée en interne</v>
      </c>
      <c r="C14" s="84">
        <f>ROUND('B- Volet financier'!E65,2)</f>
        <v>0</v>
      </c>
      <c r="D14" s="86">
        <f t="shared" si="0"/>
        <v>0</v>
      </c>
      <c r="E14" s="82"/>
    </row>
    <row r="15" spans="1:5" s="41" customFormat="1" ht="13" x14ac:dyDescent="0.25">
      <c r="A15" s="40"/>
      <c r="B15" s="83" t="s">
        <v>160</v>
      </c>
      <c r="C15" s="84">
        <f>ROUND('B- Volet financier'!E67,2)-C14</f>
        <v>0</v>
      </c>
      <c r="D15" s="86">
        <v>0</v>
      </c>
      <c r="E15" s="82"/>
    </row>
    <row r="16" spans="1:5" s="41" customFormat="1" ht="13" x14ac:dyDescent="0.25">
      <c r="A16" s="40"/>
      <c r="B16" s="83" t="str">
        <f>'B- Volet financier'!D90</f>
        <v>Fonctionnement : Certification des dépenses</v>
      </c>
      <c r="C16" s="84">
        <f>ROUND('B- Volet financier'!E90,2)</f>
        <v>0</v>
      </c>
      <c r="D16" s="86">
        <f>C16</f>
        <v>0</v>
      </c>
      <c r="E16" s="82"/>
    </row>
    <row r="17" spans="1:6" s="41" customFormat="1" ht="13" x14ac:dyDescent="0.25">
      <c r="A17" s="40"/>
      <c r="B17" s="83" t="str">
        <f>'B- Volet financier'!D96</f>
        <v>Fonctionnement : Prestations extérieures - Formation / Communication / Animation</v>
      </c>
      <c r="C17" s="84">
        <f>ROUND('B- Volet financier'!E96,2)</f>
        <v>0</v>
      </c>
      <c r="D17" s="86">
        <v>0</v>
      </c>
      <c r="E17" s="82"/>
    </row>
    <row r="18" spans="1:6" s="41" customFormat="1" ht="13" x14ac:dyDescent="0.25">
      <c r="A18" s="40"/>
      <c r="B18" s="83" t="str">
        <f>'B- Volet financier'!D102</f>
        <v>Fonctionnement : Autres dépenses</v>
      </c>
      <c r="C18" s="84">
        <f>ROUND('B- Volet financier'!E102,2)</f>
        <v>0</v>
      </c>
      <c r="D18" s="87">
        <v>0</v>
      </c>
      <c r="E18" s="82"/>
    </row>
    <row r="19" spans="1:6" s="41" customFormat="1" ht="19.5" customHeight="1" x14ac:dyDescent="0.25">
      <c r="A19" s="40">
        <f>ROUND(IFERROR(A11/SUM(D11:D18)*D19,0),2)</f>
        <v>0</v>
      </c>
      <c r="B19" s="79" t="s">
        <v>161</v>
      </c>
      <c r="C19" s="88">
        <f>ROUND(SUM(C7:C18),2)</f>
        <v>0</v>
      </c>
      <c r="D19" s="180">
        <f>IFERROR(C19*(IF('B- Volet financier'!$C$8="Petite",55%,IF('B- Volet financier'!$C$8="Moyenne",45%,35%))+IF('B- Volet financier'!$C$9="DROM-COM",15%,IF('B- Volet financier'!$C$9="Zone AFR",5%,0%))),0)</f>
        <v>0</v>
      </c>
      <c r="E19" s="82"/>
    </row>
    <row r="20" spans="1:6" s="41" customFormat="1" ht="13.5" thickBot="1" x14ac:dyDescent="0.3">
      <c r="A20" s="40"/>
      <c r="B20" s="89"/>
      <c r="C20" s="89"/>
      <c r="D20" s="89"/>
      <c r="E20" s="89"/>
    </row>
    <row r="21" spans="1:6" s="91" customFormat="1" ht="18" thickBot="1" x14ac:dyDescent="0.4">
      <c r="A21" s="40">
        <f>ROUND(IFERROR((A19+#REF!+#REF!)*C21/(#REF!+#REF!+D19),0),2)</f>
        <v>0</v>
      </c>
      <c r="B21" s="90" t="s">
        <v>162</v>
      </c>
      <c r="C21" s="304"/>
      <c r="D21" s="304"/>
    </row>
    <row r="22" spans="1:6" ht="27" customHeight="1" x14ac:dyDescent="0.3"/>
    <row r="23" spans="1:6" s="3" customFormat="1" ht="39" customHeight="1" x14ac:dyDescent="0.25">
      <c r="A23" s="284" t="s">
        <v>163</v>
      </c>
      <c r="B23" s="284"/>
      <c r="C23" s="284"/>
      <c r="D23" s="284"/>
      <c r="E23" s="284"/>
    </row>
    <row r="24" spans="1:6" s="41" customFormat="1" ht="13" x14ac:dyDescent="0.25">
      <c r="A24" s="40"/>
      <c r="B24" s="40"/>
      <c r="C24" s="40"/>
      <c r="D24" s="40"/>
      <c r="E24" s="40"/>
    </row>
    <row r="25" spans="1:6" s="41" customFormat="1" ht="25.5" customHeight="1" x14ac:dyDescent="0.3">
      <c r="A25" s="79"/>
      <c r="B25" s="266" t="s">
        <v>164</v>
      </c>
      <c r="C25" s="269" t="s">
        <v>165</v>
      </c>
      <c r="D25" s="93"/>
      <c r="E25" s="93"/>
      <c r="F25" s="93"/>
    </row>
    <row r="26" spans="1:6" x14ac:dyDescent="0.3">
      <c r="A26" s="303" t="s">
        <v>166</v>
      </c>
      <c r="B26" s="205" t="s">
        <v>167</v>
      </c>
      <c r="C26" s="270">
        <f>C21</f>
        <v>0</v>
      </c>
      <c r="D26" s="93"/>
      <c r="E26" s="93"/>
      <c r="F26" s="93"/>
    </row>
    <row r="27" spans="1:6" x14ac:dyDescent="0.3">
      <c r="A27" s="303"/>
      <c r="B27" s="206" t="s">
        <v>168</v>
      </c>
      <c r="C27" s="271"/>
      <c r="D27" s="93"/>
      <c r="E27" s="93"/>
      <c r="F27" s="93"/>
    </row>
    <row r="28" spans="1:6" x14ac:dyDescent="0.3">
      <c r="A28" s="303"/>
      <c r="B28" s="206" t="s">
        <v>169</v>
      </c>
      <c r="C28" s="271"/>
      <c r="D28" s="93"/>
      <c r="E28" s="93"/>
      <c r="F28" s="93"/>
    </row>
    <row r="29" spans="1:6" x14ac:dyDescent="0.3">
      <c r="A29" s="303"/>
      <c r="B29" s="206" t="s">
        <v>77</v>
      </c>
      <c r="C29" s="271"/>
      <c r="D29" s="93"/>
      <c r="E29" s="93"/>
      <c r="F29" s="93"/>
    </row>
    <row r="30" spans="1:6" x14ac:dyDescent="0.3">
      <c r="A30" s="303"/>
      <c r="B30" s="206" t="s">
        <v>77</v>
      </c>
      <c r="C30" s="271"/>
      <c r="D30" s="93"/>
      <c r="E30" s="93"/>
      <c r="F30" s="93"/>
    </row>
    <row r="31" spans="1:6" x14ac:dyDescent="0.3">
      <c r="A31" s="303"/>
      <c r="B31" s="206" t="s">
        <v>77</v>
      </c>
      <c r="C31" s="271"/>
      <c r="D31" s="93"/>
      <c r="E31" s="93"/>
      <c r="F31" s="93"/>
    </row>
    <row r="32" spans="1:6" s="93" customFormat="1" x14ac:dyDescent="0.3">
      <c r="A32" s="303"/>
      <c r="B32" s="207" t="s">
        <v>170</v>
      </c>
      <c r="C32" s="272">
        <f>SUBTOTAL(9,C26:C31)</f>
        <v>0</v>
      </c>
    </row>
    <row r="33" spans="1:6" x14ac:dyDescent="0.3">
      <c r="A33" s="303" t="s">
        <v>171</v>
      </c>
      <c r="B33" s="206" t="s">
        <v>172</v>
      </c>
      <c r="C33" s="271"/>
      <c r="D33" s="93"/>
      <c r="E33" s="93"/>
      <c r="F33" s="93"/>
    </row>
    <row r="34" spans="1:6" x14ac:dyDescent="0.3">
      <c r="A34" s="303"/>
      <c r="B34" s="206" t="s">
        <v>77</v>
      </c>
      <c r="C34" s="271"/>
      <c r="D34" s="93"/>
      <c r="E34" s="93"/>
      <c r="F34" s="93"/>
    </row>
    <row r="35" spans="1:6" x14ac:dyDescent="0.3">
      <c r="A35" s="303"/>
      <c r="B35" s="206" t="s">
        <v>77</v>
      </c>
      <c r="C35" s="271"/>
      <c r="D35" s="93"/>
      <c r="E35" s="93"/>
      <c r="F35" s="93"/>
    </row>
    <row r="36" spans="1:6" x14ac:dyDescent="0.3">
      <c r="A36" s="303"/>
      <c r="B36" s="206" t="s">
        <v>77</v>
      </c>
      <c r="C36" s="271"/>
      <c r="D36" s="93"/>
      <c r="E36" s="93"/>
      <c r="F36" s="93"/>
    </row>
    <row r="37" spans="1:6" s="93" customFormat="1" x14ac:dyDescent="0.3">
      <c r="A37" s="303"/>
      <c r="B37" s="207" t="s">
        <v>173</v>
      </c>
      <c r="C37" s="272">
        <f>SUBTOTAL(9,C33:C36)</f>
        <v>0</v>
      </c>
    </row>
    <row r="38" spans="1:6" x14ac:dyDescent="0.3">
      <c r="A38" s="303" t="s">
        <v>174</v>
      </c>
      <c r="B38" s="205" t="s">
        <v>175</v>
      </c>
      <c r="C38" s="270">
        <f>C44-C37-C32-SUM(C39:C42)</f>
        <v>0</v>
      </c>
      <c r="D38" s="267" t="s">
        <v>329</v>
      </c>
      <c r="E38" s="209" t="s">
        <v>330</v>
      </c>
      <c r="F38" s="93"/>
    </row>
    <row r="39" spans="1:6" x14ac:dyDescent="0.3">
      <c r="A39" s="303"/>
      <c r="B39" s="205" t="s">
        <v>176</v>
      </c>
      <c r="C39" s="271"/>
      <c r="D39" s="268"/>
      <c r="E39" s="210"/>
      <c r="F39" s="93"/>
    </row>
    <row r="40" spans="1:6" x14ac:dyDescent="0.3">
      <c r="A40" s="303"/>
      <c r="B40" s="205" t="s">
        <v>177</v>
      </c>
      <c r="C40" s="271"/>
      <c r="D40" s="268"/>
      <c r="E40" s="210"/>
      <c r="F40" s="93"/>
    </row>
    <row r="41" spans="1:6" x14ac:dyDescent="0.3">
      <c r="A41" s="303"/>
      <c r="B41" s="206" t="s">
        <v>77</v>
      </c>
      <c r="C41" s="271"/>
      <c r="F41" s="93"/>
    </row>
    <row r="42" spans="1:6" x14ac:dyDescent="0.3">
      <c r="A42" s="303"/>
      <c r="B42" s="206" t="s">
        <v>77</v>
      </c>
      <c r="C42" s="271"/>
      <c r="D42" s="93"/>
      <c r="E42" s="93"/>
      <c r="F42" s="93"/>
    </row>
    <row r="43" spans="1:6" s="93" customFormat="1" x14ac:dyDescent="0.3">
      <c r="A43" s="303"/>
      <c r="B43" s="207" t="s">
        <v>178</v>
      </c>
      <c r="C43" s="272">
        <f>SUBTOTAL(9,C38:C42)</f>
        <v>0</v>
      </c>
    </row>
    <row r="44" spans="1:6" s="93" customFormat="1" x14ac:dyDescent="0.3">
      <c r="A44" s="94" t="s">
        <v>76</v>
      </c>
      <c r="B44" s="208"/>
      <c r="C44" s="273">
        <f>C19</f>
        <v>0</v>
      </c>
    </row>
    <row r="45" spans="1:6" x14ac:dyDescent="0.3">
      <c r="D45" s="93"/>
      <c r="E45" s="93"/>
      <c r="F45" s="93"/>
    </row>
    <row r="46" spans="1:6" x14ac:dyDescent="0.3">
      <c r="D46" s="93"/>
      <c r="E46" s="93"/>
      <c r="F46" s="93"/>
    </row>
    <row r="47" spans="1:6" x14ac:dyDescent="0.3">
      <c r="D47" s="93"/>
      <c r="E47" s="93"/>
      <c r="F47" s="93"/>
    </row>
  </sheetData>
  <mergeCells count="7">
    <mergeCell ref="A38:A43"/>
    <mergeCell ref="C2:E2"/>
    <mergeCell ref="A4:E4"/>
    <mergeCell ref="C21:D21"/>
    <mergeCell ref="A23:E23"/>
    <mergeCell ref="A26:A32"/>
    <mergeCell ref="A33:A37"/>
  </mergeCells>
  <conditionalFormatting sqref="D6:D18">
    <cfRule type="expression" dxfId="7" priority="3" stopIfTrue="1">
      <formula>$A$2=0</formula>
    </cfRule>
  </conditionalFormatting>
  <conditionalFormatting sqref="D19">
    <cfRule type="expression" dxfId="6" priority="1">
      <formula>$A$2=0</formula>
    </cfRule>
  </conditionalFormatting>
  <pageMargins left="0.70866141732283516" right="0.70866141732283516" top="0.74803149606299213" bottom="0.74803149606299213" header="0.31496062992126012" footer="0.31496062992126012"/>
  <pageSetup paperSize="0" fitToHeight="0" orientation="portrait" horizontalDpi="0" verticalDpi="0" copies="0"/>
  <headerFooter>
    <oddFooter>&amp;L&amp;A&amp;R&amp;P/&amp;N</oddFooter>
  </headerFooter>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pageSetUpPr fitToPage="1"/>
  </sheetPr>
  <dimension ref="A1:G78"/>
  <sheetViews>
    <sheetView topLeftCell="A53" zoomScale="80" zoomScaleNormal="80" workbookViewId="0">
      <selection activeCell="H40" sqref="H40"/>
    </sheetView>
  </sheetViews>
  <sheetFormatPr baseColWidth="10" defaultColWidth="10.81640625" defaultRowHeight="14" x14ac:dyDescent="0.3"/>
  <cols>
    <col min="1" max="1" width="10.81640625" style="1" customWidth="1"/>
    <col min="2" max="2" width="38.26953125" style="1" customWidth="1"/>
    <col min="3" max="3" width="29.1796875" style="1" customWidth="1"/>
    <col min="4" max="4" width="37.453125" style="1" bestFit="1" customWidth="1"/>
    <col min="5" max="5" width="29.1796875" style="1" customWidth="1"/>
    <col min="6" max="6" width="30.54296875" style="1" customWidth="1"/>
    <col min="7" max="7" width="10.81640625" style="1" customWidth="1"/>
    <col min="8" max="16384" width="10.81640625" style="1"/>
  </cols>
  <sheetData>
    <row r="1" spans="1:6" ht="14.25" customHeight="1" x14ac:dyDescent="0.3">
      <c r="E1" s="299" t="s">
        <v>179</v>
      </c>
      <c r="F1" s="299"/>
    </row>
    <row r="2" spans="1:6" ht="14.25" customHeight="1" x14ac:dyDescent="0.35">
      <c r="C2"/>
      <c r="E2" s="299"/>
      <c r="F2" s="299"/>
    </row>
    <row r="3" spans="1:6" ht="14.25" customHeight="1" x14ac:dyDescent="0.3">
      <c r="E3" s="299"/>
      <c r="F3" s="299"/>
    </row>
    <row r="4" spans="1:6" ht="14.25" customHeight="1" x14ac:dyDescent="0.3">
      <c r="E4" s="299"/>
      <c r="F4" s="299"/>
    </row>
    <row r="5" spans="1:6" ht="14.25" customHeight="1" x14ac:dyDescent="0.3">
      <c r="E5" s="299"/>
      <c r="F5" s="299"/>
    </row>
    <row r="6" spans="1:6" ht="14.25" customHeight="1" x14ac:dyDescent="0.3">
      <c r="E6" s="299"/>
      <c r="F6" s="299"/>
    </row>
    <row r="7" spans="1:6" ht="14.25" customHeight="1" x14ac:dyDescent="0.3">
      <c r="E7" s="299"/>
      <c r="F7" s="299"/>
    </row>
    <row r="8" spans="1:6" x14ac:dyDescent="0.3">
      <c r="E8" s="299"/>
      <c r="F8" s="299"/>
    </row>
    <row r="9" spans="1:6" ht="20" x14ac:dyDescent="0.3">
      <c r="E9" s="2"/>
      <c r="F9" s="2"/>
    </row>
    <row r="10" spans="1:6" s="3" customFormat="1" ht="39" customHeight="1" x14ac:dyDescent="0.25">
      <c r="A10" s="306" t="s">
        <v>180</v>
      </c>
      <c r="B10" s="306"/>
      <c r="C10" s="306"/>
      <c r="D10" s="306"/>
      <c r="E10" s="306"/>
      <c r="F10" s="306"/>
    </row>
    <row r="12" spans="1:6" x14ac:dyDescent="0.3">
      <c r="C12" s="95" t="s">
        <v>181</v>
      </c>
      <c r="D12" s="96" t="s">
        <v>182</v>
      </c>
      <c r="E12" s="97" t="s">
        <v>183</v>
      </c>
    </row>
    <row r="13" spans="1:6" x14ac:dyDescent="0.3">
      <c r="B13" s="98" t="s">
        <v>184</v>
      </c>
      <c r="C13" s="99" t="s">
        <v>185</v>
      </c>
      <c r="D13" s="100"/>
      <c r="E13" s="100"/>
    </row>
    <row r="14" spans="1:6" x14ac:dyDescent="0.3">
      <c r="B14" s="98" t="s">
        <v>186</v>
      </c>
      <c r="C14" s="99" t="s">
        <v>187</v>
      </c>
      <c r="D14" s="100"/>
      <c r="E14" s="100"/>
    </row>
    <row r="15" spans="1:6" x14ac:dyDescent="0.3">
      <c r="B15" s="98" t="s">
        <v>188</v>
      </c>
      <c r="C15" s="99" t="s">
        <v>189</v>
      </c>
      <c r="D15" s="100"/>
      <c r="E15" s="100"/>
    </row>
    <row r="16" spans="1:6" x14ac:dyDescent="0.3">
      <c r="B16" s="98" t="s">
        <v>190</v>
      </c>
      <c r="C16" s="99" t="s">
        <v>191</v>
      </c>
      <c r="D16" s="100"/>
      <c r="E16" s="100"/>
    </row>
    <row r="17" spans="2:5" x14ac:dyDescent="0.3">
      <c r="B17" s="98" t="s">
        <v>192</v>
      </c>
      <c r="C17" s="99" t="s">
        <v>193</v>
      </c>
      <c r="D17" s="100"/>
      <c r="E17" s="100"/>
    </row>
    <row r="18" spans="2:5" x14ac:dyDescent="0.3">
      <c r="B18" s="98" t="s">
        <v>194</v>
      </c>
      <c r="C18" s="99" t="s">
        <v>195</v>
      </c>
      <c r="D18" s="100"/>
      <c r="E18" s="100"/>
    </row>
    <row r="19" spans="2:5" x14ac:dyDescent="0.3">
      <c r="B19" s="98" t="s">
        <v>196</v>
      </c>
      <c r="C19" s="99" t="s">
        <v>197</v>
      </c>
      <c r="D19" s="100"/>
      <c r="E19" s="100"/>
    </row>
    <row r="20" spans="2:5" x14ac:dyDescent="0.3">
      <c r="B20" s="98" t="s">
        <v>198</v>
      </c>
      <c r="C20" s="99" t="s">
        <v>199</v>
      </c>
      <c r="D20" s="100"/>
      <c r="E20" s="100"/>
    </row>
    <row r="21" spans="2:5" x14ac:dyDescent="0.3">
      <c r="B21" s="98" t="s">
        <v>200</v>
      </c>
      <c r="C21" s="99" t="s">
        <v>201</v>
      </c>
      <c r="D21" s="100"/>
      <c r="E21" s="100"/>
    </row>
    <row r="22" spans="2:5" x14ac:dyDescent="0.3">
      <c r="B22" s="98" t="s">
        <v>202</v>
      </c>
      <c r="C22" s="99" t="s">
        <v>203</v>
      </c>
      <c r="D22" s="100"/>
      <c r="E22" s="100"/>
    </row>
    <row r="23" spans="2:5" x14ac:dyDescent="0.3">
      <c r="B23" s="98" t="s">
        <v>204</v>
      </c>
      <c r="C23" s="99" t="s">
        <v>205</v>
      </c>
      <c r="D23" s="100"/>
      <c r="E23" s="100"/>
    </row>
    <row r="24" spans="2:5" x14ac:dyDescent="0.3">
      <c r="B24" s="101" t="s">
        <v>206</v>
      </c>
      <c r="C24" s="96" t="s">
        <v>207</v>
      </c>
      <c r="D24" s="102">
        <f>SUM(D13:D23)</f>
        <v>0</v>
      </c>
      <c r="E24" s="103">
        <f>SUM(E13:E23)</f>
        <v>0</v>
      </c>
    </row>
    <row r="25" spans="2:5" ht="7.5" customHeight="1" x14ac:dyDescent="0.3"/>
    <row r="26" spans="2:5" x14ac:dyDescent="0.3">
      <c r="C26" s="104" t="s">
        <v>208</v>
      </c>
      <c r="D26" s="105" t="str">
        <f>IF(D24&lt;(D13+D14)/2,"ENTREPRISE EN DIFFICULTE","ENTREPRISE NON EN DIFFICULTE")</f>
        <v>ENTREPRISE NON EN DIFFICULTE</v>
      </c>
    </row>
    <row r="28" spans="2:5" x14ac:dyDescent="0.3">
      <c r="C28" s="95" t="s">
        <v>181</v>
      </c>
      <c r="D28" s="96" t="s">
        <v>182</v>
      </c>
      <c r="E28" s="97" t="s">
        <v>183</v>
      </c>
    </row>
    <row r="29" spans="2:5" s="106" customFormat="1" x14ac:dyDescent="0.35">
      <c r="B29" s="107" t="s">
        <v>209</v>
      </c>
      <c r="C29" s="108" t="s">
        <v>210</v>
      </c>
      <c r="D29" s="109"/>
      <c r="E29" s="109"/>
    </row>
    <row r="30" spans="2:5" s="106" customFormat="1" x14ac:dyDescent="0.35">
      <c r="B30" s="107" t="s">
        <v>211</v>
      </c>
      <c r="C30" s="108" t="s">
        <v>212</v>
      </c>
      <c r="D30" s="109"/>
      <c r="E30" s="109"/>
    </row>
    <row r="31" spans="2:5" s="106" customFormat="1" ht="28" x14ac:dyDescent="0.35">
      <c r="B31" s="107" t="s">
        <v>213</v>
      </c>
      <c r="C31" s="108" t="s">
        <v>214</v>
      </c>
      <c r="D31" s="109"/>
      <c r="E31" s="109"/>
    </row>
    <row r="32" spans="2:5" s="106" customFormat="1" x14ac:dyDescent="0.35">
      <c r="B32" s="107" t="s">
        <v>215</v>
      </c>
      <c r="C32" s="108" t="s">
        <v>216</v>
      </c>
      <c r="D32" s="109"/>
      <c r="E32" s="109"/>
    </row>
    <row r="33" spans="2:5" s="106" customFormat="1" x14ac:dyDescent="0.35">
      <c r="B33" s="110" t="s">
        <v>217</v>
      </c>
      <c r="C33" s="111"/>
      <c r="D33" s="112">
        <f>SUM(D29:D32)</f>
        <v>0</v>
      </c>
      <c r="E33" s="113">
        <f>SUM(E29:E32)</f>
        <v>0</v>
      </c>
    </row>
    <row r="34" spans="2:5" s="106" customFormat="1" x14ac:dyDescent="0.35">
      <c r="B34" s="114" t="s">
        <v>218</v>
      </c>
      <c r="C34" s="115"/>
      <c r="D34" s="116" t="str">
        <f>IFERROR(D33/D24,"")</f>
        <v/>
      </c>
      <c r="E34" s="117" t="str">
        <f>IFERROR(E33/E24,"")</f>
        <v/>
      </c>
    </row>
    <row r="35" spans="2:5" ht="7.5" customHeight="1" x14ac:dyDescent="0.3"/>
    <row r="36" spans="2:5" x14ac:dyDescent="0.3">
      <c r="C36" s="95" t="s">
        <v>181</v>
      </c>
      <c r="D36" s="96" t="s">
        <v>182</v>
      </c>
      <c r="E36" s="97" t="s">
        <v>183</v>
      </c>
    </row>
    <row r="37" spans="2:5" s="106" customFormat="1" x14ac:dyDescent="0.35">
      <c r="B37" s="107" t="s">
        <v>219</v>
      </c>
      <c r="C37" s="108" t="s">
        <v>220</v>
      </c>
      <c r="D37" s="109"/>
      <c r="E37" s="109"/>
    </row>
    <row r="38" spans="2:5" s="106" customFormat="1" x14ac:dyDescent="0.35">
      <c r="B38" s="107" t="s">
        <v>221</v>
      </c>
      <c r="C38" s="108" t="s">
        <v>222</v>
      </c>
      <c r="D38" s="109"/>
      <c r="E38" s="109"/>
    </row>
    <row r="39" spans="2:5" s="106" customFormat="1" x14ac:dyDescent="0.35">
      <c r="B39" s="107" t="s">
        <v>223</v>
      </c>
      <c r="C39" s="108" t="s">
        <v>224</v>
      </c>
      <c r="D39" s="109"/>
      <c r="E39" s="109"/>
    </row>
    <row r="40" spans="2:5" s="106" customFormat="1" x14ac:dyDescent="0.35">
      <c r="B40" s="107" t="s">
        <v>225</v>
      </c>
      <c r="C40" s="108" t="s">
        <v>226</v>
      </c>
      <c r="D40" s="109"/>
      <c r="E40" s="109"/>
    </row>
    <row r="41" spans="2:5" s="106" customFormat="1" ht="28" x14ac:dyDescent="0.35">
      <c r="B41" s="107" t="s">
        <v>227</v>
      </c>
      <c r="C41" s="108" t="s">
        <v>228</v>
      </c>
      <c r="D41" s="109"/>
      <c r="E41" s="109"/>
    </row>
    <row r="42" spans="2:5" s="106" customFormat="1" x14ac:dyDescent="0.35">
      <c r="B42" s="107" t="s">
        <v>229</v>
      </c>
      <c r="C42" s="108" t="s">
        <v>230</v>
      </c>
      <c r="D42" s="109"/>
      <c r="E42" s="109"/>
    </row>
    <row r="43" spans="2:5" s="106" customFormat="1" x14ac:dyDescent="0.35">
      <c r="B43" s="107" t="s">
        <v>231</v>
      </c>
      <c r="C43" s="108" t="s">
        <v>232</v>
      </c>
      <c r="D43" s="109"/>
      <c r="E43" s="109"/>
    </row>
    <row r="44" spans="2:5" s="106" customFormat="1" x14ac:dyDescent="0.35">
      <c r="B44" s="107" t="s">
        <v>233</v>
      </c>
      <c r="C44" s="108" t="s">
        <v>234</v>
      </c>
      <c r="D44" s="109"/>
      <c r="E44" s="109"/>
    </row>
    <row r="45" spans="2:5" s="106" customFormat="1" x14ac:dyDescent="0.35">
      <c r="B45" s="107" t="s">
        <v>235</v>
      </c>
      <c r="C45" s="108" t="s">
        <v>236</v>
      </c>
      <c r="D45" s="109"/>
      <c r="E45" s="109"/>
    </row>
    <row r="46" spans="2:5" s="106" customFormat="1" x14ac:dyDescent="0.35">
      <c r="B46" s="110" t="s">
        <v>237</v>
      </c>
      <c r="C46" s="111"/>
      <c r="D46" s="112">
        <f>D37-SUM(D38:D45)</f>
        <v>0</v>
      </c>
      <c r="E46" s="113">
        <f>E37-SUM(E38:E45)</f>
        <v>0</v>
      </c>
    </row>
    <row r="47" spans="2:5" s="106" customFormat="1" x14ac:dyDescent="0.35">
      <c r="B47" s="107" t="s">
        <v>238</v>
      </c>
      <c r="C47" s="108" t="s">
        <v>239</v>
      </c>
      <c r="D47" s="109"/>
      <c r="E47" s="109"/>
    </row>
    <row r="48" spans="2:5" s="106" customFormat="1" x14ac:dyDescent="0.35">
      <c r="B48" s="114" t="s">
        <v>240</v>
      </c>
      <c r="C48" s="115"/>
      <c r="D48" s="116" t="str">
        <f>IFERROR(D46/D47,"")</f>
        <v/>
      </c>
      <c r="E48" s="117" t="str">
        <f>IFERROR(E46/E47,"")</f>
        <v/>
      </c>
    </row>
    <row r="49" spans="1:6" ht="7.5" customHeight="1" x14ac:dyDescent="0.3"/>
    <row r="50" spans="1:6" x14ac:dyDescent="0.3">
      <c r="C50" s="104" t="s">
        <v>241</v>
      </c>
      <c r="D50" s="105" t="str">
        <f>IF(AND(D34&gt;7.5,E34&gt;7.5,D48&lt;1,E48,1),"ENTREPRISE EN DIFFICULTE","ENTREPRISE NON EN DIFFICULTE")</f>
        <v>ENTREPRISE NON EN DIFFICULTE</v>
      </c>
    </row>
    <row r="52" spans="1:6" s="3" customFormat="1" ht="39" customHeight="1" x14ac:dyDescent="0.25">
      <c r="A52" s="306" t="s">
        <v>242</v>
      </c>
      <c r="B52" s="306"/>
      <c r="C52" s="306"/>
      <c r="D52" s="306"/>
      <c r="E52" s="306"/>
      <c r="F52" s="306"/>
    </row>
    <row r="54" spans="1:6" ht="14.5" x14ac:dyDescent="0.35">
      <c r="B54" s="118" t="s">
        <v>243</v>
      </c>
      <c r="C54" s="119"/>
      <c r="D54" s="120" t="s">
        <v>244</v>
      </c>
      <c r="E54" s="307"/>
      <c r="F54" s="307"/>
    </row>
    <row r="55" spans="1:6" ht="39" customHeight="1" x14ac:dyDescent="0.3">
      <c r="B55" s="308" t="s">
        <v>245</v>
      </c>
      <c r="C55" s="308"/>
      <c r="D55" s="308"/>
      <c r="E55" s="308"/>
      <c r="F55" s="308"/>
    </row>
    <row r="56" spans="1:6" s="39" customFormat="1" ht="19.75" customHeight="1" x14ac:dyDescent="0.35">
      <c r="B56" s="118" t="s">
        <v>246</v>
      </c>
      <c r="D56" s="121"/>
      <c r="E56" s="121"/>
      <c r="F56" s="121"/>
    </row>
    <row r="57" spans="1:6" s="39" customFormat="1" ht="7.75" customHeight="1" x14ac:dyDescent="0.35">
      <c r="B57" s="118"/>
      <c r="D57" s="121"/>
      <c r="E57" s="121"/>
      <c r="F57" s="121"/>
    </row>
    <row r="58" spans="1:6" s="39" customFormat="1" ht="19.75" customHeight="1" x14ac:dyDescent="0.3">
      <c r="B58" s="122" t="s">
        <v>247</v>
      </c>
      <c r="D58" s="121"/>
      <c r="E58" s="121"/>
      <c r="F58" s="121"/>
    </row>
    <row r="59" spans="1:6" ht="19.399999999999999" customHeight="1" x14ac:dyDescent="0.3">
      <c r="B59" s="123" t="s">
        <v>248</v>
      </c>
      <c r="D59" s="123"/>
      <c r="E59" s="123"/>
      <c r="F59" s="123"/>
    </row>
    <row r="60" spans="1:6" ht="4.4000000000000004" customHeight="1" x14ac:dyDescent="0.3">
      <c r="B60" s="123"/>
      <c r="D60" s="123"/>
      <c r="E60" s="123"/>
      <c r="F60" s="123"/>
    </row>
    <row r="61" spans="1:6" ht="19.75" customHeight="1" x14ac:dyDescent="0.3">
      <c r="B61" s="123" t="s">
        <v>249</v>
      </c>
      <c r="D61" s="123"/>
      <c r="E61" s="123"/>
      <c r="F61" s="123"/>
    </row>
    <row r="62" spans="1:6" ht="9" customHeight="1" x14ac:dyDescent="0.3">
      <c r="B62" s="123"/>
      <c r="D62" s="123"/>
      <c r="E62" s="123"/>
      <c r="F62" s="123"/>
    </row>
    <row r="63" spans="1:6" ht="14.5" customHeight="1" x14ac:dyDescent="0.3">
      <c r="B63" s="122" t="s">
        <v>250</v>
      </c>
    </row>
    <row r="64" spans="1:6" ht="6.65" customHeight="1" x14ac:dyDescent="0.3"/>
    <row r="65" spans="1:7" ht="27.65" customHeight="1" x14ac:dyDescent="0.3">
      <c r="B65" s="305" t="s">
        <v>251</v>
      </c>
      <c r="C65" s="305"/>
      <c r="D65" s="305"/>
      <c r="E65" s="305"/>
      <c r="F65" s="305"/>
    </row>
    <row r="66" spans="1:7" x14ac:dyDescent="0.3">
      <c r="B66" s="124"/>
      <c r="C66" s="124"/>
      <c r="D66" s="124"/>
      <c r="E66" s="124"/>
      <c r="F66" s="124"/>
    </row>
    <row r="67" spans="1:7" ht="15.5" x14ac:dyDescent="0.3">
      <c r="B67" s="125" t="s">
        <v>252</v>
      </c>
      <c r="C67" s="126"/>
      <c r="D67" s="125" t="s">
        <v>253</v>
      </c>
      <c r="E67" s="126"/>
      <c r="G67" s="127"/>
    </row>
    <row r="69" spans="1:7" s="3" customFormat="1" ht="39" customHeight="1" x14ac:dyDescent="0.25">
      <c r="A69" s="306" t="s">
        <v>254</v>
      </c>
      <c r="B69" s="306"/>
      <c r="C69" s="306"/>
      <c r="D69" s="306"/>
      <c r="E69" s="306"/>
      <c r="F69" s="306"/>
    </row>
    <row r="71" spans="1:7" s="37" customFormat="1" ht="30.75" customHeight="1" x14ac:dyDescent="0.35">
      <c r="A71" s="300" t="s">
        <v>255</v>
      </c>
      <c r="B71" s="300"/>
      <c r="C71" s="300"/>
      <c r="D71" s="300"/>
      <c r="E71" s="300"/>
      <c r="F71" s="300"/>
    </row>
    <row r="72" spans="1:7" s="3" customFormat="1" ht="13" x14ac:dyDescent="0.25">
      <c r="A72" s="3" t="s">
        <v>256</v>
      </c>
      <c r="E72" s="128"/>
      <c r="F72" s="128"/>
    </row>
    <row r="73" spans="1:7" s="3" customFormat="1" ht="81.75" customHeight="1" x14ac:dyDescent="0.25">
      <c r="B73" s="300" t="s">
        <v>257</v>
      </c>
      <c r="C73" s="300"/>
      <c r="D73" s="300"/>
      <c r="E73" s="300"/>
      <c r="F73" s="300"/>
    </row>
    <row r="74" spans="1:7" s="3" customFormat="1" ht="66.75" customHeight="1" x14ac:dyDescent="0.25">
      <c r="B74" s="300" t="s">
        <v>258</v>
      </c>
      <c r="C74" s="300"/>
      <c r="D74" s="300"/>
      <c r="E74" s="300"/>
      <c r="F74" s="300"/>
    </row>
    <row r="75" spans="1:7" s="3" customFormat="1" ht="27.75" customHeight="1" x14ac:dyDescent="0.25">
      <c r="B75" s="300" t="s">
        <v>259</v>
      </c>
      <c r="C75" s="300"/>
      <c r="D75" s="300"/>
      <c r="E75" s="300"/>
      <c r="F75" s="300"/>
    </row>
    <row r="76" spans="1:7" s="3" customFormat="1" ht="27.75" customHeight="1" x14ac:dyDescent="0.25">
      <c r="B76" s="300" t="s">
        <v>260</v>
      </c>
      <c r="C76" s="300"/>
      <c r="D76" s="300"/>
      <c r="E76" s="300"/>
      <c r="F76" s="300"/>
    </row>
    <row r="77" spans="1:7" s="3" customFormat="1" ht="40.5" customHeight="1" x14ac:dyDescent="0.25">
      <c r="B77" s="300" t="s">
        <v>261</v>
      </c>
      <c r="C77" s="300"/>
      <c r="D77" s="300"/>
      <c r="E77" s="300"/>
      <c r="F77" s="300"/>
    </row>
    <row r="78" spans="1:7" ht="20" x14ac:dyDescent="0.3">
      <c r="E78" s="2"/>
      <c r="F78" s="2"/>
    </row>
  </sheetData>
  <mergeCells count="13">
    <mergeCell ref="B77:F77"/>
    <mergeCell ref="A69:F69"/>
    <mergeCell ref="A71:F71"/>
    <mergeCell ref="B73:F73"/>
    <mergeCell ref="B74:F74"/>
    <mergeCell ref="B75:F75"/>
    <mergeCell ref="B76:F76"/>
    <mergeCell ref="B65:F65"/>
    <mergeCell ref="E1:F8"/>
    <mergeCell ref="A10:F10"/>
    <mergeCell ref="A52:F52"/>
    <mergeCell ref="E54:F54"/>
    <mergeCell ref="B55:F55"/>
  </mergeCells>
  <conditionalFormatting sqref="D26">
    <cfRule type="expression" dxfId="5" priority="3" stopIfTrue="1">
      <formula>NOT(ISERROR(SEARCH("ENTREPRISE EN DIFFICULTE",D26)))</formula>
    </cfRule>
  </conditionalFormatting>
  <conditionalFormatting sqref="D50">
    <cfRule type="expression" dxfId="4" priority="6" stopIfTrue="1">
      <formula>NOT(ISERROR(SEARCH("ENTREPRISE EN DIFFICULTE",D50)))</formula>
    </cfRule>
  </conditionalFormatting>
  <conditionalFormatting sqref="D34:E34">
    <cfRule type="cellIs" dxfId="3" priority="4" stopIfTrue="1" operator="greaterThan">
      <formula>7.5</formula>
    </cfRule>
  </conditionalFormatting>
  <conditionalFormatting sqref="D48:E48">
    <cfRule type="cellIs" dxfId="2" priority="5" stopIfTrue="1" operator="lessThan">
      <formula>1</formula>
    </cfRule>
  </conditionalFormatting>
  <printOptions horizontalCentered="1" verticalCentered="1"/>
  <pageMargins left="0.31496062992126012" right="0.31496062992126012" top="0.55118110236220508" bottom="0.55118110236220508" header="0.31496062992126012" footer="0.31496062992126012"/>
  <pageSetup paperSize="0" fitToHeight="0" orientation="portrait" horizontalDpi="0" verticalDpi="0" copies="0"/>
  <headerFooter>
    <oddFooter>&amp;L&amp;A&amp;R&amp;P/&amp;N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U75"/>
  <sheetViews>
    <sheetView showGridLines="0" tabSelected="1" topLeftCell="A49" zoomScale="85" zoomScaleNormal="85" workbookViewId="0">
      <selection activeCell="D76" sqref="D76"/>
    </sheetView>
  </sheetViews>
  <sheetFormatPr baseColWidth="10" defaultColWidth="11" defaultRowHeight="12.5" x14ac:dyDescent="0.25"/>
  <cols>
    <col min="1" max="1" width="70.81640625" style="129" customWidth="1"/>
    <col min="2" max="2" width="11.1796875" style="129" bestFit="1" customWidth="1"/>
    <col min="3" max="3" width="12.54296875" style="129" customWidth="1"/>
    <col min="4" max="6" width="11.1796875" style="129" bestFit="1" customWidth="1"/>
    <col min="7" max="7" width="12.1796875" style="129" bestFit="1" customWidth="1"/>
    <col min="8" max="12" width="11" style="129" customWidth="1"/>
    <col min="13" max="13" width="19.1796875" style="129" customWidth="1"/>
    <col min="14" max="14" width="9" style="129" customWidth="1"/>
    <col min="15" max="20" width="11" style="129" customWidth="1"/>
    <col min="21" max="21" width="26.26953125" style="129" customWidth="1"/>
    <col min="22" max="22" width="11" style="129" customWidth="1"/>
    <col min="23" max="16384" width="11" style="129"/>
  </cols>
  <sheetData>
    <row r="1" spans="1:7" s="78" customFormat="1" ht="5.5" x14ac:dyDescent="0.15">
      <c r="A1" s="74"/>
      <c r="B1" s="75"/>
      <c r="C1" s="76"/>
      <c r="D1" s="76"/>
      <c r="E1" s="77"/>
    </row>
    <row r="2" spans="1:7" s="3" customFormat="1" ht="123" customHeight="1" x14ac:dyDescent="0.25">
      <c r="A2" s="33">
        <v>1</v>
      </c>
      <c r="B2" s="37"/>
      <c r="C2" s="299" t="s">
        <v>262</v>
      </c>
      <c r="D2" s="299"/>
      <c r="E2" s="299"/>
    </row>
    <row r="3" spans="1:7" s="78" customFormat="1" ht="5.5" x14ac:dyDescent="0.15">
      <c r="A3" s="74"/>
      <c r="B3" s="75"/>
      <c r="C3" s="76"/>
      <c r="D3" s="76"/>
      <c r="E3" s="77"/>
    </row>
    <row r="4" spans="1:7" s="3" customFormat="1" ht="23" x14ac:dyDescent="0.25">
      <c r="A4" s="8" t="s">
        <v>263</v>
      </c>
      <c r="B4" s="8"/>
      <c r="C4" s="8"/>
      <c r="D4" s="8"/>
      <c r="E4" s="8"/>
      <c r="F4" s="8"/>
      <c r="G4" s="8"/>
    </row>
    <row r="6" spans="1:7" ht="13" x14ac:dyDescent="0.3">
      <c r="A6" s="130" t="s">
        <v>264</v>
      </c>
      <c r="B6" s="131">
        <v>0.25</v>
      </c>
      <c r="C6" s="132"/>
    </row>
    <row r="7" spans="1:7" ht="13" x14ac:dyDescent="0.3">
      <c r="A7" s="130" t="s">
        <v>265</v>
      </c>
      <c r="B7" s="133">
        <v>15</v>
      </c>
      <c r="C7" s="132" t="s">
        <v>266</v>
      </c>
      <c r="D7" s="134"/>
    </row>
    <row r="8" spans="1:7" ht="13" x14ac:dyDescent="0.3">
      <c r="A8" s="130" t="s">
        <v>267</v>
      </c>
      <c r="B8" s="135">
        <v>0</v>
      </c>
      <c r="C8" s="132" t="s">
        <v>268</v>
      </c>
    </row>
    <row r="10" spans="1:7" s="3" customFormat="1" ht="23" x14ac:dyDescent="0.25">
      <c r="A10" s="8" t="s">
        <v>269</v>
      </c>
      <c r="B10" s="8"/>
      <c r="C10" s="8"/>
      <c r="D10" s="8"/>
      <c r="E10" s="8"/>
      <c r="F10" s="8"/>
      <c r="G10" s="8"/>
    </row>
    <row r="12" spans="1:7" ht="13" x14ac:dyDescent="0.3">
      <c r="A12" s="130" t="s">
        <v>270</v>
      </c>
      <c r="B12" s="133"/>
    </row>
    <row r="13" spans="1:7" ht="13" x14ac:dyDescent="0.3">
      <c r="A13" s="130" t="s">
        <v>271</v>
      </c>
      <c r="B13" s="133"/>
    </row>
    <row r="14" spans="1:7" ht="13" x14ac:dyDescent="0.3">
      <c r="A14" s="130" t="s">
        <v>272</v>
      </c>
      <c r="B14" s="133"/>
      <c r="C14" s="129" t="s">
        <v>342</v>
      </c>
    </row>
    <row r="15" spans="1:7" ht="13" x14ac:dyDescent="0.3">
      <c r="A15" s="280" t="s">
        <v>273</v>
      </c>
      <c r="B15" s="136"/>
    </row>
    <row r="16" spans="1:7" ht="13" x14ac:dyDescent="0.3">
      <c r="A16" s="281" t="s">
        <v>349</v>
      </c>
      <c r="B16" s="279" t="s">
        <v>350</v>
      </c>
    </row>
    <row r="18" spans="1:21" ht="13" x14ac:dyDescent="0.3">
      <c r="A18" s="137" t="s">
        <v>274</v>
      </c>
      <c r="B18" s="138">
        <f>B12</f>
        <v>0</v>
      </c>
      <c r="C18" s="138">
        <f>B18+1</f>
        <v>1</v>
      </c>
      <c r="D18" s="138">
        <f>C18+1</f>
        <v>2</v>
      </c>
      <c r="E18" s="138">
        <f>D18+1</f>
        <v>3</v>
      </c>
      <c r="F18" s="138">
        <f>E18+1</f>
        <v>4</v>
      </c>
      <c r="G18" s="138" t="s">
        <v>76</v>
      </c>
    </row>
    <row r="19" spans="1:21" x14ac:dyDescent="0.25">
      <c r="A19" s="139" t="s">
        <v>275</v>
      </c>
      <c r="B19" s="233">
        <f>$G19*B$20</f>
        <v>0</v>
      </c>
      <c r="C19" s="140">
        <f>$G19*C$20</f>
        <v>0</v>
      </c>
      <c r="D19" s="140">
        <f>$G19*D$20</f>
        <v>0</v>
      </c>
      <c r="E19" s="140">
        <f>$G19*E$20</f>
        <v>0</v>
      </c>
      <c r="F19" s="140">
        <f>$G19*F$20</f>
        <v>0</v>
      </c>
      <c r="G19" s="140">
        <f>'C- Plan de financement'!C19</f>
        <v>0</v>
      </c>
    </row>
    <row r="20" spans="1:21" x14ac:dyDescent="0.25">
      <c r="A20" s="139" t="s">
        <v>276</v>
      </c>
      <c r="B20" s="141">
        <f>100%-IF(C18&gt;B13,0,C20)-IF(D18&gt;B13,0,D20)-IF(E18&gt;B13,0,E20)-IF(F18&gt;B13,0,F20)</f>
        <v>1</v>
      </c>
      <c r="C20" s="142"/>
      <c r="D20" s="142"/>
      <c r="E20" s="142"/>
      <c r="F20" s="142"/>
      <c r="G20" s="143"/>
    </row>
    <row r="22" spans="1:21" s="3" customFormat="1" ht="23" x14ac:dyDescent="0.25">
      <c r="A22" s="8" t="s">
        <v>341</v>
      </c>
      <c r="B22" s="8"/>
      <c r="C22" s="8"/>
      <c r="D22" s="8"/>
      <c r="E22" s="8"/>
      <c r="F22" s="8"/>
      <c r="G22" s="8"/>
    </row>
    <row r="23" spans="1:21" x14ac:dyDescent="0.25">
      <c r="U23" s="144" t="s">
        <v>277</v>
      </c>
    </row>
    <row r="24" spans="1:21" x14ac:dyDescent="0.25">
      <c r="A24" s="309" t="s">
        <v>278</v>
      </c>
      <c r="B24" s="145" t="s">
        <v>279</v>
      </c>
      <c r="C24" s="145" t="s">
        <v>279</v>
      </c>
      <c r="D24" s="145" t="s">
        <v>279</v>
      </c>
      <c r="E24" s="145" t="s">
        <v>279</v>
      </c>
      <c r="F24" s="145" t="s">
        <v>279</v>
      </c>
      <c r="G24" s="310" t="s">
        <v>76</v>
      </c>
    </row>
    <row r="25" spans="1:21" x14ac:dyDescent="0.25">
      <c r="A25" s="309"/>
      <c r="B25" s="146">
        <v>1</v>
      </c>
      <c r="C25" s="146">
        <v>2</v>
      </c>
      <c r="D25" s="146">
        <v>3</v>
      </c>
      <c r="E25" s="146">
        <v>4</v>
      </c>
      <c r="F25" s="146">
        <v>5</v>
      </c>
      <c r="G25" s="310"/>
      <c r="H25" s="147"/>
      <c r="I25" s="148"/>
      <c r="J25" s="148"/>
      <c r="K25" s="148"/>
      <c r="L25" s="148"/>
      <c r="M25" s="148"/>
      <c r="N25" s="148"/>
    </row>
    <row r="26" spans="1:21" x14ac:dyDescent="0.25">
      <c r="A26" s="149" t="s">
        <v>280</v>
      </c>
      <c r="B26" s="150">
        <f>B14</f>
        <v>0</v>
      </c>
      <c r="C26" s="150">
        <f>B26+1</f>
        <v>1</v>
      </c>
      <c r="D26" s="150">
        <f>C26+1</f>
        <v>2</v>
      </c>
      <c r="E26" s="150">
        <f>D26+1</f>
        <v>3</v>
      </c>
      <c r="F26" s="150">
        <f>E26+1</f>
        <v>4</v>
      </c>
      <c r="G26" s="150"/>
      <c r="H26" s="147"/>
      <c r="I26" s="148"/>
      <c r="J26" s="148"/>
      <c r="K26" s="148"/>
      <c r="L26" s="148"/>
      <c r="M26" s="148"/>
      <c r="N26" s="148"/>
    </row>
    <row r="27" spans="1:21" x14ac:dyDescent="0.25">
      <c r="A27" s="191" t="s">
        <v>298</v>
      </c>
      <c r="B27" s="192">
        <f>'A-Projet régénération tri prépa'!$B$28</f>
        <v>0</v>
      </c>
      <c r="C27" s="192" t="s">
        <v>356</v>
      </c>
      <c r="D27" s="192" t="s">
        <v>356</v>
      </c>
      <c r="E27" s="192" t="s">
        <v>356</v>
      </c>
      <c r="F27" s="192" t="s">
        <v>356</v>
      </c>
      <c r="G27" s="179">
        <f t="shared" ref="G27:G39" si="0">SUM(B27:F27)</f>
        <v>0</v>
      </c>
      <c r="H27" s="147"/>
      <c r="I27" s="148"/>
      <c r="J27" s="148"/>
      <c r="K27" s="148"/>
      <c r="L27" s="148"/>
      <c r="M27" s="148"/>
      <c r="N27" s="148"/>
    </row>
    <row r="28" spans="1:21" x14ac:dyDescent="0.25">
      <c r="A28" s="151" t="s">
        <v>299</v>
      </c>
      <c r="B28" s="181">
        <f>B29-$B$27</f>
        <v>0</v>
      </c>
      <c r="C28" s="181">
        <f t="shared" ref="C28:E28" si="1">C29-$B$27</f>
        <v>0</v>
      </c>
      <c r="D28" s="181">
        <f t="shared" si="1"/>
        <v>0</v>
      </c>
      <c r="E28" s="181">
        <f t="shared" si="1"/>
        <v>0</v>
      </c>
      <c r="F28" s="181">
        <v>0</v>
      </c>
      <c r="G28" s="179">
        <f t="shared" si="0"/>
        <v>0</v>
      </c>
      <c r="H28" s="147"/>
      <c r="I28" s="148"/>
      <c r="J28" s="148"/>
      <c r="K28" s="148"/>
      <c r="L28" s="148"/>
      <c r="M28" s="148"/>
      <c r="N28" s="148"/>
    </row>
    <row r="29" spans="1:21" x14ac:dyDescent="0.25">
      <c r="A29" s="225" t="s">
        <v>300</v>
      </c>
      <c r="B29" s="219">
        <f>'A-Projet régénération tri prépa'!C28</f>
        <v>0</v>
      </c>
      <c r="C29" s="219">
        <f>'A-Projet régénération tri prépa'!D28</f>
        <v>0</v>
      </c>
      <c r="D29" s="219">
        <f>'A-Projet régénération tri prépa'!E28</f>
        <v>0</v>
      </c>
      <c r="E29" s="219">
        <f>'A-Projet régénération tri prépa'!F28</f>
        <v>0</v>
      </c>
      <c r="F29" s="219">
        <f>'A-Projet régénération tri prépa'!G28</f>
        <v>0</v>
      </c>
      <c r="G29" s="218">
        <f t="shared" si="0"/>
        <v>0</v>
      </c>
      <c r="H29" s="147"/>
      <c r="I29" s="148"/>
      <c r="J29" s="148"/>
      <c r="K29" s="148"/>
      <c r="L29" s="148"/>
      <c r="M29" s="148"/>
      <c r="N29" s="148"/>
    </row>
    <row r="30" spans="1:21" x14ac:dyDescent="0.25">
      <c r="A30" s="193" t="s">
        <v>301</v>
      </c>
      <c r="B30" s="194">
        <f>'A-Projet régénération tri prépa'!$B$49</f>
        <v>0</v>
      </c>
      <c r="C30" s="194"/>
      <c r="D30" s="194"/>
      <c r="E30" s="194"/>
      <c r="F30" s="211"/>
      <c r="G30" s="213">
        <f t="shared" si="0"/>
        <v>0</v>
      </c>
      <c r="H30" s="147"/>
      <c r="I30" s="148"/>
      <c r="J30" s="148"/>
      <c r="K30" s="148"/>
      <c r="L30" s="148"/>
      <c r="M30" s="148"/>
      <c r="N30" s="148"/>
    </row>
    <row r="31" spans="1:21" x14ac:dyDescent="0.25">
      <c r="A31" s="151" t="s">
        <v>302</v>
      </c>
      <c r="B31" s="181">
        <f>B33-$B$30</f>
        <v>0</v>
      </c>
      <c r="C31" s="181">
        <f t="shared" ref="C31:F31" si="2">C33-$B$30</f>
        <v>0</v>
      </c>
      <c r="D31" s="181">
        <f t="shared" si="2"/>
        <v>0</v>
      </c>
      <c r="E31" s="181">
        <f t="shared" si="2"/>
        <v>0</v>
      </c>
      <c r="F31" s="181">
        <f t="shared" si="2"/>
        <v>0</v>
      </c>
      <c r="G31" s="214">
        <f t="shared" si="0"/>
        <v>0</v>
      </c>
      <c r="H31" s="147"/>
      <c r="I31" s="148"/>
      <c r="J31" s="148"/>
      <c r="K31" s="148"/>
      <c r="L31" s="148"/>
      <c r="M31" s="148"/>
      <c r="N31" s="148"/>
    </row>
    <row r="32" spans="1:21" x14ac:dyDescent="0.25">
      <c r="A32" s="151" t="s">
        <v>320</v>
      </c>
      <c r="B32" s="181">
        <f>'A-Projet régénération tri prépa'!K43+'A-Projet régénération tri prépa'!K49+'A-Projet régénération tri prépa'!K55</f>
        <v>0</v>
      </c>
      <c r="C32" s="181">
        <v>0</v>
      </c>
      <c r="D32" s="181">
        <f>'A-Projet régénération tri prépa'!M43+'A-Projet régénération tri prépa'!M49+'A-Projet régénération tri prépa'!M55</f>
        <v>0</v>
      </c>
      <c r="E32" s="181">
        <f>'A-Projet régénération tri prépa'!N43+'A-Projet régénération tri prépa'!N49+'A-Projet régénération tri prépa'!N55</f>
        <v>0</v>
      </c>
      <c r="F32" s="212">
        <f>'A-Projet régénération tri prépa'!O43+'A-Projet régénération tri prépa'!O49+'A-Projet régénération tri prépa'!O55</f>
        <v>0</v>
      </c>
      <c r="G32" s="214">
        <f t="shared" si="0"/>
        <v>0</v>
      </c>
      <c r="H32" s="147"/>
      <c r="I32" s="148"/>
      <c r="J32" s="148"/>
      <c r="K32" s="148"/>
      <c r="L32" s="148"/>
      <c r="M32" s="148"/>
      <c r="N32" s="148"/>
    </row>
    <row r="33" spans="1:14" x14ac:dyDescent="0.25">
      <c r="A33" s="225" t="s">
        <v>321</v>
      </c>
      <c r="B33" s="219">
        <f>'A-Projet régénération tri prépa'!C49</f>
        <v>0</v>
      </c>
      <c r="C33" s="219">
        <f>'A-Projet régénération tri prépa'!D49</f>
        <v>0</v>
      </c>
      <c r="D33" s="219">
        <f>'A-Projet régénération tri prépa'!E49</f>
        <v>0</v>
      </c>
      <c r="E33" s="219">
        <f>'A-Projet régénération tri prépa'!F49</f>
        <v>0</v>
      </c>
      <c r="F33" s="220">
        <f>'A-Projet régénération tri prépa'!G49</f>
        <v>0</v>
      </c>
      <c r="G33" s="221">
        <f t="shared" si="0"/>
        <v>0</v>
      </c>
      <c r="H33" s="147"/>
      <c r="I33" s="148"/>
      <c r="J33" s="148"/>
      <c r="K33" s="148"/>
      <c r="L33" s="148"/>
      <c r="M33" s="148"/>
      <c r="N33" s="148"/>
    </row>
    <row r="34" spans="1:14" x14ac:dyDescent="0.25">
      <c r="A34" s="151" t="s">
        <v>303</v>
      </c>
      <c r="B34" s="182">
        <f>'A-Projet incorporation'!$B$29</f>
        <v>0</v>
      </c>
      <c r="C34" s="182"/>
      <c r="D34" s="182"/>
      <c r="E34" s="182"/>
      <c r="F34" s="182"/>
      <c r="G34" s="179">
        <f t="shared" si="0"/>
        <v>0</v>
      </c>
      <c r="H34" s="147"/>
      <c r="I34" s="148"/>
      <c r="J34" s="148"/>
      <c r="K34" s="148"/>
      <c r="L34" s="148"/>
      <c r="M34" s="148"/>
      <c r="N34" s="148"/>
    </row>
    <row r="35" spans="1:14" x14ac:dyDescent="0.25">
      <c r="A35" s="151" t="s">
        <v>304</v>
      </c>
      <c r="B35" s="182">
        <f>'A-Projet incorporation'!C29-$B$34</f>
        <v>0</v>
      </c>
      <c r="C35" s="182">
        <f>'A-Projet incorporation'!D29-$B$34</f>
        <v>0</v>
      </c>
      <c r="D35" s="182">
        <f>'A-Projet incorporation'!E29-$B$34</f>
        <v>0</v>
      </c>
      <c r="E35" s="182">
        <f>'A-Projet incorporation'!F29-$B$34</f>
        <v>0</v>
      </c>
      <c r="F35" s="182">
        <f>'A-Projet incorporation'!G29-$B$34</f>
        <v>0</v>
      </c>
      <c r="G35" s="179">
        <f t="shared" si="0"/>
        <v>0</v>
      </c>
      <c r="H35" s="147"/>
      <c r="I35" s="148"/>
      <c r="J35" s="148"/>
      <c r="K35" s="148"/>
      <c r="L35" s="148"/>
      <c r="M35" s="148"/>
      <c r="N35" s="148"/>
    </row>
    <row r="36" spans="1:14" x14ac:dyDescent="0.25">
      <c r="A36" s="151" t="s">
        <v>327</v>
      </c>
      <c r="B36" s="182">
        <f>'A-Projet incorporation'!C20</f>
        <v>0</v>
      </c>
      <c r="C36" s="182">
        <f>'A-Projet incorporation'!D20</f>
        <v>0</v>
      </c>
      <c r="D36" s="182">
        <f>'A-Projet incorporation'!E20</f>
        <v>0</v>
      </c>
      <c r="E36" s="182">
        <f>'A-Projet incorporation'!F20</f>
        <v>0</v>
      </c>
      <c r="F36" s="182">
        <f>'A-Projet incorporation'!G20</f>
        <v>0</v>
      </c>
      <c r="G36" s="179">
        <f t="shared" si="0"/>
        <v>0</v>
      </c>
      <c r="H36" s="147"/>
      <c r="I36" s="148"/>
      <c r="J36" s="148"/>
      <c r="K36" s="148"/>
      <c r="L36" s="148"/>
      <c r="M36" s="148"/>
      <c r="N36" s="148"/>
    </row>
    <row r="37" spans="1:14" x14ac:dyDescent="0.25">
      <c r="A37" s="151" t="s">
        <v>339</v>
      </c>
      <c r="B37" s="182">
        <f>'A-Projet incorporation'!C38</f>
        <v>0</v>
      </c>
      <c r="C37" s="182">
        <f>'A-Projet incorporation'!D38</f>
        <v>0</v>
      </c>
      <c r="D37" s="182">
        <f>'A-Projet incorporation'!E38</f>
        <v>0</v>
      </c>
      <c r="E37" s="182">
        <f>'A-Projet incorporation'!F38</f>
        <v>0</v>
      </c>
      <c r="F37" s="182">
        <f>'A-Projet incorporation'!G38</f>
        <v>0</v>
      </c>
      <c r="G37" s="179">
        <f t="shared" si="0"/>
        <v>0</v>
      </c>
      <c r="H37" s="147"/>
      <c r="I37" s="148"/>
      <c r="J37" s="148"/>
      <c r="K37" s="148"/>
      <c r="L37" s="148"/>
      <c r="M37" s="148"/>
      <c r="N37" s="148"/>
    </row>
    <row r="38" spans="1:14" x14ac:dyDescent="0.25">
      <c r="A38" s="224" t="s">
        <v>305</v>
      </c>
      <c r="B38" s="217">
        <f>'A-Projet incorporation'!C39</f>
        <v>0</v>
      </c>
      <c r="C38" s="217">
        <f>'A-Projet incorporation'!D39</f>
        <v>0</v>
      </c>
      <c r="D38" s="217">
        <f>'A-Projet incorporation'!E39</f>
        <v>0</v>
      </c>
      <c r="E38" s="217">
        <f>'A-Projet incorporation'!F39</f>
        <v>0</v>
      </c>
      <c r="F38" s="217">
        <f>'A-Projet incorporation'!G39</f>
        <v>0</v>
      </c>
      <c r="G38" s="218">
        <f t="shared" si="0"/>
        <v>0</v>
      </c>
      <c r="H38" s="147"/>
      <c r="I38" s="148"/>
      <c r="J38" s="148"/>
      <c r="K38" s="148"/>
      <c r="L38" s="148"/>
      <c r="M38" s="148"/>
      <c r="N38" s="148"/>
    </row>
    <row r="39" spans="1:14" x14ac:dyDescent="0.25">
      <c r="A39" s="151" t="s">
        <v>281</v>
      </c>
      <c r="B39" s="215" t="e">
        <f>'A-Projet incorporation'!C29/B38</f>
        <v>#DIV/0!</v>
      </c>
      <c r="C39" s="215" t="e">
        <f>'A-Projet incorporation'!D29/C38</f>
        <v>#DIV/0!</v>
      </c>
      <c r="D39" s="215" t="e">
        <f>'A-Projet incorporation'!E29/D38</f>
        <v>#DIV/0!</v>
      </c>
      <c r="E39" s="215" t="e">
        <f>'A-Projet incorporation'!F29/E38</f>
        <v>#DIV/0!</v>
      </c>
      <c r="F39" s="215" t="e">
        <f>'A-Projet incorporation'!G29/F38</f>
        <v>#DIV/0!</v>
      </c>
      <c r="G39" s="215" t="e">
        <f t="shared" si="0"/>
        <v>#DIV/0!</v>
      </c>
      <c r="H39" s="147"/>
      <c r="I39" s="148"/>
      <c r="J39" s="148"/>
      <c r="K39" s="148"/>
      <c r="L39" s="148"/>
      <c r="M39" s="148"/>
      <c r="N39" s="148"/>
    </row>
    <row r="40" spans="1:14" x14ac:dyDescent="0.25">
      <c r="A40" s="232" t="s">
        <v>332</v>
      </c>
      <c r="B40" s="234"/>
      <c r="C40" s="234"/>
      <c r="D40" s="234"/>
      <c r="E40" s="234"/>
      <c r="F40" s="234"/>
      <c r="G40" s="234"/>
      <c r="H40" s="147"/>
      <c r="I40" s="148"/>
      <c r="J40" s="148"/>
      <c r="K40" s="148"/>
      <c r="L40" s="148"/>
      <c r="M40" s="148"/>
      <c r="N40" s="148"/>
    </row>
    <row r="41" spans="1:14" x14ac:dyDescent="0.25">
      <c r="A41" s="230"/>
      <c r="B41" s="231"/>
      <c r="C41" s="231"/>
      <c r="D41" s="231"/>
      <c r="E41" s="231"/>
      <c r="F41" s="231"/>
      <c r="G41" s="231"/>
      <c r="H41" s="147"/>
      <c r="I41" s="148"/>
      <c r="J41" s="148"/>
      <c r="K41" s="148"/>
      <c r="L41" s="148"/>
      <c r="M41" s="148"/>
      <c r="N41" s="148"/>
    </row>
    <row r="42" spans="1:14" x14ac:dyDescent="0.25">
      <c r="A42" s="149" t="s">
        <v>282</v>
      </c>
      <c r="B42" s="150">
        <f>B26</f>
        <v>0</v>
      </c>
      <c r="C42" s="150">
        <f>C26</f>
        <v>1</v>
      </c>
      <c r="D42" s="150">
        <f>D26</f>
        <v>2</v>
      </c>
      <c r="E42" s="150">
        <f>E26</f>
        <v>3</v>
      </c>
      <c r="F42" s="150">
        <f>F26</f>
        <v>4</v>
      </c>
      <c r="G42" s="150"/>
      <c r="H42" s="147"/>
      <c r="I42" s="148"/>
      <c r="J42" s="148"/>
      <c r="K42" s="148"/>
      <c r="L42" s="148"/>
      <c r="M42" s="148"/>
      <c r="N42" s="148"/>
    </row>
    <row r="43" spans="1:14" ht="14" x14ac:dyDescent="0.25">
      <c r="A43" s="151" t="s">
        <v>296</v>
      </c>
      <c r="B43" s="152"/>
      <c r="C43" s="152"/>
      <c r="D43" s="152"/>
      <c r="E43" s="152"/>
      <c r="F43" s="152"/>
      <c r="G43" s="153">
        <f>SUM(B43:F43)</f>
        <v>0</v>
      </c>
      <c r="H43" s="154"/>
      <c r="I43" s="148"/>
      <c r="J43" s="155"/>
      <c r="K43" s="155"/>
      <c r="L43" s="155"/>
      <c r="M43" s="155"/>
      <c r="N43" s="156"/>
    </row>
    <row r="44" spans="1:14" ht="14" x14ac:dyDescent="0.25">
      <c r="A44" s="151" t="s">
        <v>297</v>
      </c>
      <c r="B44" s="152"/>
      <c r="C44" s="152"/>
      <c r="D44" s="152"/>
      <c r="E44" s="152"/>
      <c r="F44" s="152"/>
      <c r="G44" s="153">
        <f>SUM(B44:F44)</f>
        <v>0</v>
      </c>
      <c r="H44" s="154"/>
      <c r="I44" s="148"/>
      <c r="J44" s="155"/>
      <c r="K44" s="155"/>
      <c r="L44" s="155"/>
      <c r="M44" s="155"/>
      <c r="N44" s="156"/>
    </row>
    <row r="45" spans="1:14" ht="14" x14ac:dyDescent="0.25">
      <c r="A45" s="151" t="s">
        <v>309</v>
      </c>
      <c r="B45" s="152"/>
      <c r="C45" s="152"/>
      <c r="D45" s="152"/>
      <c r="E45" s="152"/>
      <c r="F45" s="152"/>
      <c r="G45" s="153">
        <f>SUM(B45:F45)</f>
        <v>0</v>
      </c>
      <c r="H45" s="154"/>
      <c r="I45" s="148"/>
      <c r="J45" s="155"/>
      <c r="K45" s="155"/>
      <c r="L45" s="155"/>
      <c r="M45" s="155"/>
      <c r="N45" s="156"/>
    </row>
    <row r="46" spans="1:14" x14ac:dyDescent="0.25">
      <c r="A46" s="223" t="s">
        <v>283</v>
      </c>
      <c r="B46" s="222">
        <f>SUM(B43:B44)</f>
        <v>0</v>
      </c>
      <c r="C46" s="222">
        <f>SUM(C43:C44)</f>
        <v>0</v>
      </c>
      <c r="D46" s="222">
        <f>SUM(D43:D44)</f>
        <v>0</v>
      </c>
      <c r="E46" s="222">
        <f>SUM(E43:E44)</f>
        <v>0</v>
      </c>
      <c r="F46" s="222">
        <f>SUM(F43:F44)</f>
        <v>0</v>
      </c>
      <c r="G46" s="216">
        <f>SUM(B46:F46)</f>
        <v>0</v>
      </c>
      <c r="H46" s="157"/>
      <c r="I46" s="158"/>
      <c r="J46" s="158"/>
      <c r="K46" s="158"/>
      <c r="L46" s="158"/>
      <c r="M46" s="158"/>
      <c r="N46" s="158"/>
    </row>
    <row r="47" spans="1:14" ht="14" x14ac:dyDescent="0.25">
      <c r="A47" s="159"/>
      <c r="B47" s="160"/>
      <c r="C47" s="160"/>
      <c r="D47" s="160"/>
      <c r="E47" s="160"/>
      <c r="F47" s="161"/>
      <c r="G47" s="160"/>
      <c r="H47" s="147"/>
      <c r="I47" s="148"/>
      <c r="J47" s="148"/>
      <c r="K47" s="148"/>
      <c r="L47" s="148"/>
      <c r="M47" s="148"/>
      <c r="N47" s="148"/>
    </row>
    <row r="48" spans="1:14" x14ac:dyDescent="0.25">
      <c r="A48" s="149" t="s">
        <v>284</v>
      </c>
      <c r="B48" s="150">
        <f>B42</f>
        <v>0</v>
      </c>
      <c r="C48" s="150">
        <f>C42</f>
        <v>1</v>
      </c>
      <c r="D48" s="150">
        <f>D42</f>
        <v>2</v>
      </c>
      <c r="E48" s="150">
        <f>E42</f>
        <v>3</v>
      </c>
      <c r="F48" s="150">
        <f>F42</f>
        <v>4</v>
      </c>
      <c r="G48" s="150"/>
      <c r="H48" s="147"/>
      <c r="I48" s="148"/>
      <c r="J48" s="148"/>
      <c r="K48" s="148"/>
      <c r="L48" s="148"/>
      <c r="M48" s="148"/>
      <c r="N48" s="148"/>
    </row>
    <row r="49" spans="1:14" x14ac:dyDescent="0.25">
      <c r="A49" s="151" t="s">
        <v>306</v>
      </c>
      <c r="B49" s="152"/>
      <c r="C49" s="152"/>
      <c r="D49" s="152"/>
      <c r="E49" s="152"/>
      <c r="F49" s="152"/>
      <c r="G49" s="153">
        <f t="shared" ref="G49:G63" si="3">SUM(B49:F49)</f>
        <v>0</v>
      </c>
      <c r="H49" s="147"/>
      <c r="I49" s="162"/>
      <c r="J49" s="162"/>
      <c r="K49" s="162"/>
      <c r="L49" s="162"/>
      <c r="M49" s="162"/>
      <c r="N49" s="148"/>
    </row>
    <row r="50" spans="1:14" x14ac:dyDescent="0.25">
      <c r="A50" s="151" t="s">
        <v>307</v>
      </c>
      <c r="B50" s="152"/>
      <c r="C50" s="152"/>
      <c r="D50" s="152"/>
      <c r="E50" s="152"/>
      <c r="F50" s="152"/>
      <c r="G50" s="153">
        <f t="shared" si="3"/>
        <v>0</v>
      </c>
      <c r="H50" s="147"/>
      <c r="I50" s="162"/>
      <c r="J50" s="162"/>
      <c r="K50" s="162"/>
      <c r="L50" s="162"/>
      <c r="M50" s="162"/>
      <c r="N50" s="148"/>
    </row>
    <row r="51" spans="1:14" x14ac:dyDescent="0.25">
      <c r="A51" s="151" t="s">
        <v>285</v>
      </c>
      <c r="B51" s="152"/>
      <c r="C51" s="152"/>
      <c r="D51" s="152"/>
      <c r="E51" s="152"/>
      <c r="F51" s="152"/>
      <c r="G51" s="153">
        <f t="shared" si="3"/>
        <v>0</v>
      </c>
      <c r="H51" s="147"/>
      <c r="I51" s="162"/>
      <c r="J51" s="162"/>
      <c r="K51" s="162"/>
      <c r="L51" s="162"/>
      <c r="M51" s="162"/>
      <c r="N51" s="148"/>
    </row>
    <row r="52" spans="1:14" x14ac:dyDescent="0.25">
      <c r="A52" s="151" t="s">
        <v>229</v>
      </c>
      <c r="B52" s="152"/>
      <c r="C52" s="152"/>
      <c r="D52" s="152"/>
      <c r="E52" s="152"/>
      <c r="F52" s="152"/>
      <c r="G52" s="153">
        <f t="shared" si="3"/>
        <v>0</v>
      </c>
      <c r="H52" s="147"/>
      <c r="I52" s="162"/>
      <c r="J52" s="162"/>
      <c r="K52" s="162"/>
      <c r="L52" s="162"/>
      <c r="M52" s="162"/>
      <c r="N52" s="148"/>
    </row>
    <row r="53" spans="1:14" x14ac:dyDescent="0.25">
      <c r="A53" s="151" t="s">
        <v>286</v>
      </c>
      <c r="B53" s="163"/>
      <c r="C53" s="163"/>
      <c r="D53" s="163"/>
      <c r="E53" s="163"/>
      <c r="F53" s="152"/>
      <c r="G53" s="153">
        <f t="shared" si="3"/>
        <v>0</v>
      </c>
      <c r="H53" s="157"/>
      <c r="I53" s="158"/>
      <c r="J53" s="158"/>
      <c r="K53" s="158"/>
      <c r="L53" s="158"/>
      <c r="M53" s="158"/>
      <c r="N53" s="158"/>
    </row>
    <row r="54" spans="1:14" x14ac:dyDescent="0.25">
      <c r="A54" s="151" t="s">
        <v>287</v>
      </c>
      <c r="B54" s="163"/>
      <c r="C54" s="163"/>
      <c r="D54" s="163"/>
      <c r="E54" s="163"/>
      <c r="F54" s="164"/>
      <c r="G54" s="153">
        <f t="shared" si="3"/>
        <v>0</v>
      </c>
      <c r="H54" s="147"/>
      <c r="I54" s="158"/>
      <c r="J54" s="155"/>
      <c r="K54" s="155"/>
      <c r="L54" s="155"/>
      <c r="M54" s="155"/>
      <c r="N54" s="158"/>
    </row>
    <row r="55" spans="1:14" x14ac:dyDescent="0.25">
      <c r="A55" s="151" t="s">
        <v>288</v>
      </c>
      <c r="B55" s="163"/>
      <c r="C55" s="163"/>
      <c r="D55" s="163"/>
      <c r="E55" s="163"/>
      <c r="F55" s="164"/>
      <c r="G55" s="153">
        <f t="shared" si="3"/>
        <v>0</v>
      </c>
      <c r="H55" s="147"/>
      <c r="I55" s="158"/>
      <c r="J55" s="155"/>
      <c r="K55" s="155"/>
      <c r="L55" s="155"/>
      <c r="M55" s="155"/>
      <c r="N55" s="158"/>
    </row>
    <row r="56" spans="1:14" x14ac:dyDescent="0.25">
      <c r="A56" s="151" t="s">
        <v>289</v>
      </c>
      <c r="B56" s="163"/>
      <c r="C56" s="163"/>
      <c r="D56" s="163"/>
      <c r="E56" s="163"/>
      <c r="F56" s="164"/>
      <c r="G56" s="153">
        <f t="shared" si="3"/>
        <v>0</v>
      </c>
      <c r="H56" s="147"/>
      <c r="I56" s="158"/>
      <c r="J56" s="155"/>
      <c r="K56" s="155"/>
      <c r="L56" s="155"/>
      <c r="M56" s="155"/>
      <c r="N56" s="158"/>
    </row>
    <row r="57" spans="1:14" ht="14.5" x14ac:dyDescent="0.35">
      <c r="A57" s="151" t="s">
        <v>290</v>
      </c>
      <c r="B57" s="152"/>
      <c r="C57" s="152"/>
      <c r="D57" s="152"/>
      <c r="E57" s="152"/>
      <c r="F57" s="164"/>
      <c r="G57" s="153">
        <f t="shared" si="3"/>
        <v>0</v>
      </c>
      <c r="H57" s="165"/>
      <c r="I57" s="165"/>
      <c r="J57" s="155"/>
      <c r="K57" s="162"/>
      <c r="L57" s="162"/>
      <c r="M57" s="162"/>
      <c r="N57" s="148"/>
    </row>
    <row r="58" spans="1:14" x14ac:dyDescent="0.25">
      <c r="A58" s="151" t="s">
        <v>291</v>
      </c>
      <c r="B58" s="163"/>
      <c r="C58" s="163"/>
      <c r="D58" s="163"/>
      <c r="E58" s="163"/>
      <c r="F58" s="152"/>
      <c r="G58" s="153">
        <f t="shared" si="3"/>
        <v>0</v>
      </c>
      <c r="H58" s="157"/>
      <c r="I58" s="158"/>
      <c r="J58" s="155"/>
      <c r="K58" s="158"/>
      <c r="L58" s="158"/>
      <c r="M58" s="158"/>
      <c r="N58" s="158"/>
    </row>
    <row r="59" spans="1:14" x14ac:dyDescent="0.25">
      <c r="A59" s="151" t="s">
        <v>340</v>
      </c>
      <c r="B59" s="163"/>
      <c r="C59" s="163"/>
      <c r="D59" s="163"/>
      <c r="E59" s="163"/>
      <c r="F59" s="164"/>
      <c r="G59" s="153">
        <f t="shared" si="3"/>
        <v>0</v>
      </c>
      <c r="H59" s="157"/>
      <c r="I59" s="158"/>
      <c r="J59" s="155"/>
      <c r="K59" s="158"/>
      <c r="L59" s="158"/>
      <c r="M59" s="158"/>
      <c r="N59" s="158"/>
    </row>
    <row r="60" spans="1:14" x14ac:dyDescent="0.25">
      <c r="A60" s="151" t="s">
        <v>308</v>
      </c>
      <c r="B60" s="163"/>
      <c r="C60" s="163"/>
      <c r="D60" s="163"/>
      <c r="E60" s="163"/>
      <c r="F60" s="164"/>
      <c r="G60" s="153">
        <f t="shared" si="3"/>
        <v>0</v>
      </c>
      <c r="H60" s="157"/>
      <c r="I60" s="158"/>
      <c r="J60" s="155"/>
      <c r="K60" s="158"/>
      <c r="L60" s="158"/>
      <c r="M60" s="158"/>
      <c r="N60" s="158"/>
    </row>
    <row r="61" spans="1:14" x14ac:dyDescent="0.25">
      <c r="A61" s="151" t="s">
        <v>308</v>
      </c>
      <c r="B61" s="163"/>
      <c r="C61" s="163"/>
      <c r="D61" s="163"/>
      <c r="E61" s="163"/>
      <c r="F61" s="164"/>
      <c r="G61" s="153">
        <f t="shared" si="3"/>
        <v>0</v>
      </c>
      <c r="H61" s="157"/>
      <c r="I61" s="158"/>
      <c r="J61" s="155"/>
      <c r="K61" s="158"/>
      <c r="L61" s="158"/>
      <c r="M61" s="158"/>
      <c r="N61" s="158"/>
    </row>
    <row r="62" spans="1:14" x14ac:dyDescent="0.25">
      <c r="A62" s="151" t="s">
        <v>308</v>
      </c>
      <c r="B62" s="163"/>
      <c r="C62" s="163"/>
      <c r="D62" s="163"/>
      <c r="E62" s="163"/>
      <c r="F62" s="163"/>
      <c r="G62" s="153">
        <f t="shared" si="3"/>
        <v>0</v>
      </c>
      <c r="H62" s="157"/>
      <c r="I62" s="158"/>
      <c r="J62" s="158"/>
      <c r="K62" s="158"/>
      <c r="L62" s="158"/>
      <c r="M62" s="158"/>
      <c r="N62" s="158"/>
    </row>
    <row r="63" spans="1:14" x14ac:dyDescent="0.25">
      <c r="A63" s="223" t="s">
        <v>292</v>
      </c>
      <c r="B63" s="222">
        <f>SUM(B49:B62)</f>
        <v>0</v>
      </c>
      <c r="C63" s="222">
        <f>SUM(C49:C62)</f>
        <v>0</v>
      </c>
      <c r="D63" s="222">
        <f>SUM(D49:D62)</f>
        <v>0</v>
      </c>
      <c r="E63" s="222">
        <f>SUM(E49:E62)</f>
        <v>0</v>
      </c>
      <c r="F63" s="222">
        <f>SUM(F49:F62)</f>
        <v>0</v>
      </c>
      <c r="G63" s="216">
        <f t="shared" si="3"/>
        <v>0</v>
      </c>
      <c r="H63" s="157"/>
      <c r="I63" s="158"/>
      <c r="J63" s="158"/>
      <c r="K63" s="158"/>
      <c r="L63" s="158"/>
      <c r="M63" s="158"/>
      <c r="N63" s="158"/>
    </row>
    <row r="64" spans="1:14" x14ac:dyDescent="0.25">
      <c r="A64" s="166"/>
      <c r="B64" s="167"/>
      <c r="C64" s="167"/>
      <c r="D64" s="167"/>
      <c r="E64" s="167"/>
      <c r="F64" s="167"/>
      <c r="G64" s="167"/>
    </row>
    <row r="65" spans="1:7" x14ac:dyDescent="0.25">
      <c r="A65" s="168" t="s">
        <v>293</v>
      </c>
      <c r="B65" s="169">
        <v>0</v>
      </c>
      <c r="C65" s="169">
        <v>0</v>
      </c>
      <c r="D65" s="169">
        <v>0</v>
      </c>
      <c r="E65" s="169">
        <v>0</v>
      </c>
      <c r="F65" s="169">
        <v>0</v>
      </c>
      <c r="G65" s="170">
        <f>SUM(B65:F65)</f>
        <v>0</v>
      </c>
    </row>
    <row r="66" spans="1:7" x14ac:dyDescent="0.25">
      <c r="A66" s="171"/>
      <c r="B66" s="167"/>
      <c r="C66" s="167"/>
      <c r="D66" s="167"/>
      <c r="E66" s="167"/>
      <c r="F66" s="167"/>
      <c r="G66" s="172"/>
    </row>
    <row r="67" spans="1:7" ht="13" x14ac:dyDescent="0.25">
      <c r="A67" s="173" t="s">
        <v>294</v>
      </c>
      <c r="B67" s="174">
        <f>B46-B63+B65</f>
        <v>0</v>
      </c>
      <c r="C67" s="174">
        <f>C46-C63+C65</f>
        <v>0</v>
      </c>
      <c r="D67" s="174">
        <f>D46-D63+D65</f>
        <v>0</v>
      </c>
      <c r="E67" s="174">
        <f>E46-E63+E65</f>
        <v>0</v>
      </c>
      <c r="F67" s="174">
        <f>F46-F63+F65</f>
        <v>0</v>
      </c>
      <c r="G67" s="174">
        <f>SUM(B67:F67)</f>
        <v>0</v>
      </c>
    </row>
    <row r="68" spans="1:7" ht="13" thickBot="1" x14ac:dyDescent="0.3">
      <c r="A68" s="147"/>
      <c r="B68" s="175"/>
      <c r="C68" s="175"/>
      <c r="D68" s="175"/>
      <c r="E68" s="175"/>
      <c r="F68" s="175"/>
      <c r="G68" s="175"/>
    </row>
    <row r="69" spans="1:7" s="176" customFormat="1" ht="13" x14ac:dyDescent="0.3">
      <c r="A69" s="235" t="s">
        <v>333</v>
      </c>
      <c r="B69" s="236" t="e">
        <f>B59/B40</f>
        <v>#DIV/0!</v>
      </c>
      <c r="C69" s="236" t="e">
        <f t="shared" ref="C69:F69" si="4">C59/C40</f>
        <v>#DIV/0!</v>
      </c>
      <c r="D69" s="236" t="e">
        <f t="shared" si="4"/>
        <v>#DIV/0!</v>
      </c>
      <c r="E69" s="236" t="e">
        <f t="shared" si="4"/>
        <v>#DIV/0!</v>
      </c>
      <c r="F69" s="237" t="e">
        <f t="shared" si="4"/>
        <v>#DIV/0!</v>
      </c>
    </row>
    <row r="70" spans="1:7" s="176" customFormat="1" ht="13.5" thickBot="1" x14ac:dyDescent="0.35">
      <c r="A70" s="238" t="s">
        <v>335</v>
      </c>
      <c r="B70" s="239" t="e">
        <f>B46/B33</f>
        <v>#DIV/0!</v>
      </c>
      <c r="C70" s="239" t="e">
        <f t="shared" ref="C70:F70" si="5">C46/C33</f>
        <v>#DIV/0!</v>
      </c>
      <c r="D70" s="239" t="e">
        <f t="shared" si="5"/>
        <v>#DIV/0!</v>
      </c>
      <c r="E70" s="239" t="e">
        <f t="shared" si="5"/>
        <v>#DIV/0!</v>
      </c>
      <c r="F70" s="240" t="e">
        <f t="shared" si="5"/>
        <v>#DIV/0!</v>
      </c>
      <c r="G70" s="129"/>
    </row>
    <row r="71" spans="1:7" x14ac:dyDescent="0.25">
      <c r="A71" s="178"/>
      <c r="B71" s="177"/>
    </row>
    <row r="72" spans="1:7" x14ac:dyDescent="0.25">
      <c r="A72" s="178"/>
      <c r="B72" s="177"/>
    </row>
    <row r="73" spans="1:7" x14ac:dyDescent="0.25">
      <c r="A73" s="178"/>
      <c r="B73" s="177"/>
    </row>
    <row r="74" spans="1:7" x14ac:dyDescent="0.25">
      <c r="A74" s="178"/>
      <c r="B74" s="177"/>
    </row>
    <row r="75" spans="1:7" x14ac:dyDescent="0.25">
      <c r="A75" s="178"/>
      <c r="B75" s="177"/>
    </row>
  </sheetData>
  <mergeCells count="3">
    <mergeCell ref="C2:E2"/>
    <mergeCell ref="A24:A25"/>
    <mergeCell ref="G24:G25"/>
  </mergeCells>
  <phoneticPr fontId="55" type="noConversion"/>
  <conditionalFormatting sqref="C19:F20">
    <cfRule type="expression" priority="7" stopIfTrue="1">
      <formula>C$18&gt;$B$13</formula>
    </cfRule>
  </conditionalFormatting>
  <conditionalFormatting sqref="G54">
    <cfRule type="cellIs" dxfId="1" priority="11" stopIfTrue="1" operator="greaterThan">
      <formula>$G$63*0.03</formula>
    </cfRule>
    <cfRule type="cellIs" dxfId="0" priority="12" stopIfTrue="1" operator="greaterThan">
      <formula>0.03*$G$63</formula>
    </cfRule>
  </conditionalFormatting>
  <pageMargins left="0.70866141732283516" right="0.70866141732283516" top="0.39370078740157516" bottom="0.35433070866141764" header="0.31496062992126012" footer="0.31496062992126012"/>
  <pageSetup paperSize="9"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NOTICE</vt:lpstr>
      <vt:lpstr>A-Projet régénération tri prépa</vt:lpstr>
      <vt:lpstr>A-Projet incorporation</vt:lpstr>
      <vt:lpstr>B- Volet financier</vt:lpstr>
      <vt:lpstr>C- Plan de financement</vt:lpstr>
      <vt:lpstr>D-Déclaration Santé financière</vt:lpstr>
      <vt:lpstr>E- Compte résultat prévisionnel</vt:lpstr>
      <vt:lpstr>'D-Déclaration Santé financière'!Zone_d_impression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GUEUDET Alice</dc:creator>
  <dc:description/>
  <cp:lastModifiedBy>BOURRY Axelle</cp:lastModifiedBy>
  <dcterms:created xsi:type="dcterms:W3CDTF">2022-08-11T08:00:54Z</dcterms:created>
  <dcterms:modified xsi:type="dcterms:W3CDTF">2023-10-03T15:26:19Z</dcterms:modified>
</cp:coreProperties>
</file>